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480" windowHeight="8070" tabRatio="874" activeTab="1"/>
  </bookViews>
  <sheets>
    <sheet name="Transactions" sheetId="1" r:id="rId1"/>
    <sheet name="Accounts" sheetId="2" r:id="rId2"/>
    <sheet name="Funders" sheetId="10" r:id="rId3"/>
    <sheet name="Income St" sheetId="6" r:id="rId4"/>
    <sheet name="Balance Sh" sheetId="7" r:id="rId5"/>
    <sheet name="Assets" sheetId="8" r:id="rId6"/>
    <sheet name="Journal" sheetId="5" r:id="rId7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2" i="2"/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2" i="2"/>
  <c r="O119" i="2"/>
  <c r="N119" i="2"/>
  <c r="O118" i="2"/>
  <c r="N118" i="2"/>
  <c r="O117" i="2"/>
  <c r="N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N4" i="2"/>
  <c r="O3" i="2"/>
  <c r="N3" i="2"/>
  <c r="O2" i="2"/>
  <c r="N2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O106" i="2"/>
  <c r="N106" i="2"/>
  <c r="H3" i="1" l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D22" i="7"/>
  <c r="D17" i="7"/>
  <c r="D13" i="7"/>
  <c r="F21" i="7" l="1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C13" i="7"/>
  <c r="F3" i="2"/>
  <c r="G3" i="2"/>
  <c r="H3" i="2"/>
  <c r="I3" i="2"/>
  <c r="J3" i="2"/>
  <c r="K3" i="2"/>
  <c r="F4" i="2"/>
  <c r="G4" i="2"/>
  <c r="H4" i="2"/>
  <c r="I4" i="2"/>
  <c r="J4" i="2"/>
  <c r="K4" i="2"/>
  <c r="F5" i="2"/>
  <c r="G5" i="2"/>
  <c r="H5" i="2"/>
  <c r="I5" i="2"/>
  <c r="J5" i="2"/>
  <c r="K5" i="2"/>
  <c r="F6" i="2"/>
  <c r="G6" i="2"/>
  <c r="H6" i="2"/>
  <c r="I6" i="2"/>
  <c r="J6" i="2"/>
  <c r="K6" i="2"/>
  <c r="F7" i="2"/>
  <c r="G7" i="2"/>
  <c r="H7" i="2"/>
  <c r="I7" i="2"/>
  <c r="J7" i="2"/>
  <c r="K7" i="2"/>
  <c r="F8" i="2"/>
  <c r="G8" i="2"/>
  <c r="H8" i="2"/>
  <c r="I8" i="2"/>
  <c r="J8" i="2"/>
  <c r="K8" i="2"/>
  <c r="F9" i="2"/>
  <c r="G9" i="2"/>
  <c r="H9" i="2"/>
  <c r="I9" i="2"/>
  <c r="J9" i="2"/>
  <c r="K9" i="2"/>
  <c r="F10" i="2"/>
  <c r="G10" i="2"/>
  <c r="H10" i="2"/>
  <c r="I10" i="2"/>
  <c r="J10" i="2"/>
  <c r="K10" i="2"/>
  <c r="F11" i="2"/>
  <c r="G11" i="2"/>
  <c r="H11" i="2"/>
  <c r="I11" i="2"/>
  <c r="J11" i="2"/>
  <c r="K11" i="2"/>
  <c r="F12" i="2"/>
  <c r="G12" i="2"/>
  <c r="H12" i="2"/>
  <c r="I12" i="2"/>
  <c r="J12" i="2"/>
  <c r="K12" i="2"/>
  <c r="F13" i="2"/>
  <c r="G13" i="2"/>
  <c r="H13" i="2"/>
  <c r="I13" i="2"/>
  <c r="J13" i="2"/>
  <c r="K13" i="2"/>
  <c r="F14" i="2"/>
  <c r="G14" i="2"/>
  <c r="H14" i="2"/>
  <c r="I14" i="2"/>
  <c r="J14" i="2"/>
  <c r="K14" i="2"/>
  <c r="F15" i="2"/>
  <c r="G15" i="2"/>
  <c r="H15" i="2"/>
  <c r="I15" i="2"/>
  <c r="J15" i="2"/>
  <c r="K15" i="2"/>
  <c r="F16" i="2"/>
  <c r="G16" i="2"/>
  <c r="H16" i="2"/>
  <c r="I16" i="2"/>
  <c r="J16" i="2"/>
  <c r="K16" i="2"/>
  <c r="F17" i="2"/>
  <c r="G17" i="2"/>
  <c r="H17" i="2"/>
  <c r="I17" i="2"/>
  <c r="J17" i="2"/>
  <c r="K17" i="2"/>
  <c r="F18" i="2"/>
  <c r="G18" i="2"/>
  <c r="H18" i="2"/>
  <c r="I18" i="2"/>
  <c r="J18" i="2"/>
  <c r="K18" i="2"/>
  <c r="F19" i="2"/>
  <c r="G19" i="2"/>
  <c r="H19" i="2"/>
  <c r="I19" i="2"/>
  <c r="J19" i="2"/>
  <c r="K19" i="2"/>
  <c r="F20" i="2"/>
  <c r="G20" i="2"/>
  <c r="H20" i="2"/>
  <c r="I20" i="2"/>
  <c r="J20" i="2"/>
  <c r="K20" i="2"/>
  <c r="F21" i="2"/>
  <c r="G21" i="2"/>
  <c r="H21" i="2"/>
  <c r="I21" i="2"/>
  <c r="J21" i="2"/>
  <c r="K21" i="2"/>
  <c r="F22" i="2"/>
  <c r="G22" i="2"/>
  <c r="H22" i="2"/>
  <c r="I22" i="2"/>
  <c r="J22" i="2"/>
  <c r="K22" i="2"/>
  <c r="F23" i="2"/>
  <c r="G23" i="2"/>
  <c r="H23" i="2"/>
  <c r="I23" i="2"/>
  <c r="J23" i="2"/>
  <c r="K23" i="2"/>
  <c r="F24" i="2"/>
  <c r="G24" i="2"/>
  <c r="H24" i="2"/>
  <c r="I24" i="2"/>
  <c r="J24" i="2"/>
  <c r="K24" i="2"/>
  <c r="F25" i="2"/>
  <c r="G25" i="2"/>
  <c r="H25" i="2"/>
  <c r="I25" i="2"/>
  <c r="J25" i="2"/>
  <c r="K25" i="2"/>
  <c r="F26" i="2"/>
  <c r="G26" i="2"/>
  <c r="H26" i="2"/>
  <c r="I26" i="2"/>
  <c r="J26" i="2"/>
  <c r="K26" i="2"/>
  <c r="F27" i="2"/>
  <c r="G27" i="2"/>
  <c r="H27" i="2"/>
  <c r="I27" i="2"/>
  <c r="J27" i="2"/>
  <c r="K27" i="2"/>
  <c r="F28" i="2"/>
  <c r="G28" i="2"/>
  <c r="H28" i="2"/>
  <c r="I28" i="2"/>
  <c r="J28" i="2"/>
  <c r="K28" i="2"/>
  <c r="F29" i="2"/>
  <c r="G29" i="2"/>
  <c r="H29" i="2"/>
  <c r="I29" i="2"/>
  <c r="J29" i="2"/>
  <c r="K29" i="2"/>
  <c r="F30" i="2"/>
  <c r="G30" i="2"/>
  <c r="H30" i="2"/>
  <c r="I30" i="2"/>
  <c r="J30" i="2"/>
  <c r="K30" i="2"/>
  <c r="F31" i="2"/>
  <c r="G31" i="2"/>
  <c r="H31" i="2"/>
  <c r="I31" i="2"/>
  <c r="J31" i="2"/>
  <c r="K31" i="2"/>
  <c r="F32" i="2"/>
  <c r="G32" i="2"/>
  <c r="H32" i="2"/>
  <c r="I32" i="2"/>
  <c r="J32" i="2"/>
  <c r="K32" i="2"/>
  <c r="F33" i="2"/>
  <c r="G33" i="2"/>
  <c r="H33" i="2"/>
  <c r="I33" i="2"/>
  <c r="J33" i="2"/>
  <c r="K33" i="2"/>
  <c r="F34" i="2"/>
  <c r="G34" i="2"/>
  <c r="H34" i="2"/>
  <c r="I34" i="2"/>
  <c r="J34" i="2"/>
  <c r="K34" i="2"/>
  <c r="F35" i="2"/>
  <c r="G35" i="2"/>
  <c r="H35" i="2"/>
  <c r="I35" i="2"/>
  <c r="J35" i="2"/>
  <c r="K35" i="2"/>
  <c r="F36" i="2"/>
  <c r="G36" i="2"/>
  <c r="H36" i="2"/>
  <c r="I36" i="2"/>
  <c r="J36" i="2"/>
  <c r="K36" i="2"/>
  <c r="F37" i="2"/>
  <c r="G37" i="2"/>
  <c r="H37" i="2"/>
  <c r="I37" i="2"/>
  <c r="J37" i="2"/>
  <c r="K37" i="2"/>
  <c r="F38" i="2"/>
  <c r="G38" i="2"/>
  <c r="H38" i="2"/>
  <c r="I38" i="2"/>
  <c r="J38" i="2"/>
  <c r="K38" i="2"/>
  <c r="F39" i="2"/>
  <c r="G39" i="2"/>
  <c r="H39" i="2"/>
  <c r="I39" i="2"/>
  <c r="J39" i="2"/>
  <c r="K39" i="2"/>
  <c r="F40" i="2"/>
  <c r="G40" i="2"/>
  <c r="H40" i="2"/>
  <c r="I40" i="2"/>
  <c r="J40" i="2"/>
  <c r="K40" i="2"/>
  <c r="F41" i="2"/>
  <c r="G41" i="2"/>
  <c r="H41" i="2"/>
  <c r="I41" i="2"/>
  <c r="J41" i="2"/>
  <c r="K41" i="2"/>
  <c r="F42" i="2"/>
  <c r="G42" i="2"/>
  <c r="H42" i="2"/>
  <c r="I42" i="2"/>
  <c r="J42" i="2"/>
  <c r="K42" i="2"/>
  <c r="F43" i="2"/>
  <c r="G43" i="2"/>
  <c r="H43" i="2"/>
  <c r="I43" i="2"/>
  <c r="J43" i="2"/>
  <c r="K43" i="2"/>
  <c r="F44" i="2"/>
  <c r="G44" i="2"/>
  <c r="H44" i="2"/>
  <c r="I44" i="2"/>
  <c r="J44" i="2"/>
  <c r="K44" i="2"/>
  <c r="F45" i="2"/>
  <c r="G45" i="2"/>
  <c r="H45" i="2"/>
  <c r="I45" i="2"/>
  <c r="J45" i="2"/>
  <c r="K45" i="2"/>
  <c r="F46" i="2"/>
  <c r="G46" i="2"/>
  <c r="H46" i="2"/>
  <c r="I46" i="2"/>
  <c r="J46" i="2"/>
  <c r="K46" i="2"/>
  <c r="F47" i="2"/>
  <c r="G47" i="2"/>
  <c r="H47" i="2"/>
  <c r="I47" i="2"/>
  <c r="J47" i="2"/>
  <c r="K47" i="2"/>
  <c r="F48" i="2"/>
  <c r="G48" i="2"/>
  <c r="H48" i="2"/>
  <c r="I48" i="2"/>
  <c r="J48" i="2"/>
  <c r="K48" i="2"/>
  <c r="F49" i="2"/>
  <c r="G49" i="2"/>
  <c r="H49" i="2"/>
  <c r="I49" i="2"/>
  <c r="J49" i="2"/>
  <c r="K49" i="2"/>
  <c r="F50" i="2"/>
  <c r="G50" i="2"/>
  <c r="H50" i="2"/>
  <c r="I50" i="2"/>
  <c r="J50" i="2"/>
  <c r="K50" i="2"/>
  <c r="F51" i="2"/>
  <c r="G51" i="2"/>
  <c r="H51" i="2"/>
  <c r="I51" i="2"/>
  <c r="J51" i="2"/>
  <c r="K51" i="2"/>
  <c r="F52" i="2"/>
  <c r="G52" i="2"/>
  <c r="H52" i="2"/>
  <c r="I52" i="2"/>
  <c r="J52" i="2"/>
  <c r="K52" i="2"/>
  <c r="F53" i="2"/>
  <c r="H53" i="2"/>
  <c r="I53" i="2"/>
  <c r="J53" i="2"/>
  <c r="K53" i="2"/>
  <c r="F54" i="2"/>
  <c r="G54" i="2"/>
  <c r="H54" i="2"/>
  <c r="I54" i="2"/>
  <c r="J54" i="2"/>
  <c r="K54" i="2"/>
  <c r="F55" i="2"/>
  <c r="G55" i="2"/>
  <c r="I55" i="2"/>
  <c r="J55" i="2"/>
  <c r="K55" i="2"/>
  <c r="F56" i="2"/>
  <c r="G56" i="2"/>
  <c r="H56" i="2"/>
  <c r="I56" i="2"/>
  <c r="K56" i="2"/>
  <c r="F57" i="2"/>
  <c r="G57" i="2"/>
  <c r="H57" i="2"/>
  <c r="I57" i="2"/>
  <c r="J57" i="2"/>
  <c r="K57" i="2"/>
  <c r="F58" i="2"/>
  <c r="G58" i="2"/>
  <c r="H58" i="2"/>
  <c r="I58" i="2"/>
  <c r="J58" i="2"/>
  <c r="K58" i="2"/>
  <c r="F59" i="2"/>
  <c r="G59" i="2"/>
  <c r="H59" i="2"/>
  <c r="I59" i="2"/>
  <c r="J59" i="2"/>
  <c r="K59" i="2"/>
  <c r="F60" i="2"/>
  <c r="G60" i="2"/>
  <c r="H60" i="2"/>
  <c r="I60" i="2"/>
  <c r="J60" i="2"/>
  <c r="K60" i="2"/>
  <c r="F61" i="2"/>
  <c r="G61" i="2"/>
  <c r="H61" i="2"/>
  <c r="I61" i="2"/>
  <c r="J61" i="2"/>
  <c r="K61" i="2"/>
  <c r="F62" i="2"/>
  <c r="G62" i="2"/>
  <c r="H62" i="2"/>
  <c r="I62" i="2"/>
  <c r="J62" i="2"/>
  <c r="K62" i="2"/>
  <c r="F63" i="2"/>
  <c r="G63" i="2"/>
  <c r="H63" i="2"/>
  <c r="I63" i="2"/>
  <c r="J63" i="2"/>
  <c r="K63" i="2"/>
  <c r="F64" i="2"/>
  <c r="G64" i="2"/>
  <c r="H64" i="2"/>
  <c r="I64" i="2"/>
  <c r="J64" i="2"/>
  <c r="K64" i="2"/>
  <c r="F65" i="2"/>
  <c r="G65" i="2"/>
  <c r="H65" i="2"/>
  <c r="I65" i="2"/>
  <c r="J65" i="2"/>
  <c r="K65" i="2"/>
  <c r="F66" i="2"/>
  <c r="G66" i="2"/>
  <c r="H66" i="2"/>
  <c r="I66" i="2"/>
  <c r="J66" i="2"/>
  <c r="K66" i="2"/>
  <c r="F67" i="2"/>
  <c r="G67" i="2"/>
  <c r="H67" i="2"/>
  <c r="I67" i="2"/>
  <c r="J67" i="2"/>
  <c r="K67" i="2"/>
  <c r="F68" i="2"/>
  <c r="G68" i="2"/>
  <c r="H68" i="2"/>
  <c r="I68" i="2"/>
  <c r="J68" i="2"/>
  <c r="K68" i="2"/>
  <c r="F69" i="2"/>
  <c r="G69" i="2"/>
  <c r="H69" i="2"/>
  <c r="I69" i="2"/>
  <c r="J69" i="2"/>
  <c r="K69" i="2"/>
  <c r="F70" i="2"/>
  <c r="G70" i="2"/>
  <c r="H70" i="2"/>
  <c r="I70" i="2"/>
  <c r="J70" i="2"/>
  <c r="K70" i="2"/>
  <c r="F71" i="2"/>
  <c r="G71" i="2"/>
  <c r="H71" i="2"/>
  <c r="I71" i="2"/>
  <c r="J71" i="2"/>
  <c r="K71" i="2"/>
  <c r="F72" i="2"/>
  <c r="G72" i="2"/>
  <c r="H72" i="2"/>
  <c r="I72" i="2"/>
  <c r="J72" i="2"/>
  <c r="K72" i="2"/>
  <c r="F73" i="2"/>
  <c r="G73" i="2"/>
  <c r="H73" i="2"/>
  <c r="I73" i="2"/>
  <c r="J73" i="2"/>
  <c r="K73" i="2"/>
  <c r="F74" i="2"/>
  <c r="G74" i="2"/>
  <c r="H74" i="2"/>
  <c r="I74" i="2"/>
  <c r="J74" i="2"/>
  <c r="K74" i="2"/>
  <c r="F75" i="2"/>
  <c r="G75" i="2"/>
  <c r="H75" i="2"/>
  <c r="I75" i="2"/>
  <c r="J75" i="2"/>
  <c r="K75" i="2"/>
  <c r="F76" i="2"/>
  <c r="G76" i="2"/>
  <c r="H76" i="2"/>
  <c r="I76" i="2"/>
  <c r="J76" i="2"/>
  <c r="K76" i="2"/>
  <c r="F77" i="2"/>
  <c r="G77" i="2"/>
  <c r="H77" i="2"/>
  <c r="I77" i="2"/>
  <c r="J77" i="2"/>
  <c r="K77" i="2"/>
  <c r="F78" i="2"/>
  <c r="G78" i="2"/>
  <c r="H78" i="2"/>
  <c r="I78" i="2"/>
  <c r="J78" i="2"/>
  <c r="K78" i="2"/>
  <c r="F79" i="2"/>
  <c r="G79" i="2"/>
  <c r="H79" i="2"/>
  <c r="I79" i="2"/>
  <c r="J79" i="2"/>
  <c r="K79" i="2"/>
  <c r="F80" i="2"/>
  <c r="G80" i="2"/>
  <c r="H80" i="2"/>
  <c r="I80" i="2"/>
  <c r="J80" i="2"/>
  <c r="K80" i="2"/>
  <c r="F81" i="2"/>
  <c r="G81" i="2"/>
  <c r="H81" i="2"/>
  <c r="I81" i="2"/>
  <c r="J81" i="2"/>
  <c r="K81" i="2"/>
  <c r="F82" i="2"/>
  <c r="G82" i="2"/>
  <c r="H82" i="2"/>
  <c r="I82" i="2"/>
  <c r="J82" i="2"/>
  <c r="K82" i="2"/>
  <c r="F83" i="2"/>
  <c r="G83" i="2"/>
  <c r="H83" i="2"/>
  <c r="I83" i="2"/>
  <c r="J83" i="2"/>
  <c r="K83" i="2"/>
  <c r="F84" i="2"/>
  <c r="G84" i="2"/>
  <c r="H84" i="2"/>
  <c r="I84" i="2"/>
  <c r="J84" i="2"/>
  <c r="K84" i="2"/>
  <c r="F85" i="2"/>
  <c r="G85" i="2"/>
  <c r="H85" i="2"/>
  <c r="I85" i="2"/>
  <c r="J85" i="2"/>
  <c r="K85" i="2"/>
  <c r="G86" i="2"/>
  <c r="H86" i="2"/>
  <c r="I86" i="2"/>
  <c r="J86" i="2"/>
  <c r="K86" i="2"/>
  <c r="F87" i="2"/>
  <c r="G87" i="2"/>
  <c r="H87" i="2"/>
  <c r="I87" i="2"/>
  <c r="J87" i="2"/>
  <c r="K87" i="2"/>
  <c r="F88" i="2"/>
  <c r="G88" i="2"/>
  <c r="H88" i="2"/>
  <c r="I88" i="2"/>
  <c r="J88" i="2"/>
  <c r="K88" i="2"/>
  <c r="F89" i="2"/>
  <c r="G89" i="2"/>
  <c r="H89" i="2"/>
  <c r="I89" i="2"/>
  <c r="J89" i="2"/>
  <c r="K89" i="2"/>
  <c r="F90" i="2"/>
  <c r="G90" i="2"/>
  <c r="H90" i="2"/>
  <c r="I90" i="2"/>
  <c r="J90" i="2"/>
  <c r="K90" i="2"/>
  <c r="F91" i="2"/>
  <c r="G91" i="2"/>
  <c r="H91" i="2"/>
  <c r="I91" i="2"/>
  <c r="J91" i="2"/>
  <c r="K91" i="2"/>
  <c r="F92" i="2"/>
  <c r="G92" i="2"/>
  <c r="H92" i="2"/>
  <c r="I92" i="2"/>
  <c r="J92" i="2"/>
  <c r="K92" i="2"/>
  <c r="F93" i="2"/>
  <c r="G93" i="2"/>
  <c r="H93" i="2"/>
  <c r="I93" i="2"/>
  <c r="J93" i="2"/>
  <c r="K93" i="2"/>
  <c r="F94" i="2"/>
  <c r="H94" i="2"/>
  <c r="I94" i="2"/>
  <c r="J94" i="2"/>
  <c r="K94" i="2"/>
  <c r="F95" i="2"/>
  <c r="G95" i="2"/>
  <c r="H95" i="2"/>
  <c r="I95" i="2"/>
  <c r="J95" i="2"/>
  <c r="K95" i="2"/>
  <c r="F96" i="2"/>
  <c r="G96" i="2"/>
  <c r="H96" i="2"/>
  <c r="I96" i="2"/>
  <c r="J96" i="2"/>
  <c r="K96" i="2"/>
  <c r="F97" i="2"/>
  <c r="G97" i="2"/>
  <c r="H97" i="2"/>
  <c r="J97" i="2"/>
  <c r="K97" i="2"/>
  <c r="F98" i="2"/>
  <c r="G98" i="2"/>
  <c r="H98" i="2"/>
  <c r="I98" i="2"/>
  <c r="J98" i="2"/>
  <c r="K98" i="2"/>
  <c r="F99" i="2"/>
  <c r="G99" i="2"/>
  <c r="H99" i="2"/>
  <c r="I99" i="2"/>
  <c r="J99" i="2"/>
  <c r="K99" i="2"/>
  <c r="F100" i="2"/>
  <c r="G100" i="2"/>
  <c r="H100" i="2"/>
  <c r="I100" i="2"/>
  <c r="J100" i="2"/>
  <c r="K100" i="2"/>
  <c r="F101" i="2"/>
  <c r="G101" i="2"/>
  <c r="H101" i="2"/>
  <c r="I101" i="2"/>
  <c r="J101" i="2"/>
  <c r="K101" i="2"/>
  <c r="F102" i="2"/>
  <c r="G102" i="2"/>
  <c r="H102" i="2"/>
  <c r="I102" i="2"/>
  <c r="J102" i="2"/>
  <c r="K102" i="2"/>
  <c r="F103" i="2"/>
  <c r="G103" i="2"/>
  <c r="H103" i="2"/>
  <c r="I103" i="2"/>
  <c r="J103" i="2"/>
  <c r="K103" i="2"/>
  <c r="F104" i="2"/>
  <c r="G104" i="2"/>
  <c r="H104" i="2"/>
  <c r="I104" i="2"/>
  <c r="J104" i="2"/>
  <c r="K104" i="2"/>
  <c r="F105" i="2"/>
  <c r="G105" i="2"/>
  <c r="H105" i="2"/>
  <c r="I105" i="2"/>
  <c r="J105" i="2"/>
  <c r="K105" i="2"/>
  <c r="F106" i="2"/>
  <c r="G106" i="2"/>
  <c r="H106" i="2"/>
  <c r="I106" i="2"/>
  <c r="J106" i="2"/>
  <c r="K106" i="2"/>
  <c r="F107" i="2"/>
  <c r="G107" i="2"/>
  <c r="H107" i="2"/>
  <c r="I107" i="2"/>
  <c r="J107" i="2"/>
  <c r="K107" i="2"/>
  <c r="F108" i="2"/>
  <c r="G108" i="2"/>
  <c r="H108" i="2"/>
  <c r="I108" i="2"/>
  <c r="J108" i="2"/>
  <c r="K108" i="2"/>
  <c r="F109" i="2"/>
  <c r="G109" i="2"/>
  <c r="H109" i="2"/>
  <c r="I109" i="2"/>
  <c r="J109" i="2"/>
  <c r="K109" i="2"/>
  <c r="F110" i="2"/>
  <c r="G110" i="2"/>
  <c r="H110" i="2"/>
  <c r="I110" i="2"/>
  <c r="J110" i="2"/>
  <c r="K110" i="2"/>
  <c r="F111" i="2"/>
  <c r="G111" i="2"/>
  <c r="H111" i="2"/>
  <c r="I111" i="2"/>
  <c r="J111" i="2"/>
  <c r="K111" i="2"/>
  <c r="F112" i="2"/>
  <c r="G112" i="2"/>
  <c r="H112" i="2"/>
  <c r="I112" i="2"/>
  <c r="J112" i="2"/>
  <c r="K112" i="2"/>
  <c r="F113" i="2"/>
  <c r="G113" i="2"/>
  <c r="H113" i="2"/>
  <c r="I113" i="2"/>
  <c r="J113" i="2"/>
  <c r="K113" i="2"/>
  <c r="F114" i="2"/>
  <c r="G114" i="2"/>
  <c r="H114" i="2"/>
  <c r="I114" i="2"/>
  <c r="J114" i="2"/>
  <c r="K114" i="2"/>
  <c r="F115" i="2"/>
  <c r="G115" i="2"/>
  <c r="H115" i="2"/>
  <c r="I115" i="2"/>
  <c r="J115" i="2"/>
  <c r="K115" i="2"/>
  <c r="F116" i="2"/>
  <c r="G116" i="2"/>
  <c r="H116" i="2"/>
  <c r="I116" i="2"/>
  <c r="J116" i="2"/>
  <c r="K116" i="2"/>
  <c r="F117" i="2"/>
  <c r="G117" i="2"/>
  <c r="H117" i="2"/>
  <c r="I117" i="2"/>
  <c r="J117" i="2"/>
  <c r="K117" i="2"/>
  <c r="F118" i="2"/>
  <c r="G118" i="2"/>
  <c r="H118" i="2"/>
  <c r="I118" i="2"/>
  <c r="J118" i="2"/>
  <c r="K118" i="2"/>
  <c r="F119" i="2"/>
  <c r="G119" i="2"/>
  <c r="H119" i="2"/>
  <c r="I119" i="2"/>
  <c r="J119" i="2"/>
  <c r="K119" i="2"/>
  <c r="K2" i="2"/>
  <c r="J2" i="2"/>
  <c r="I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L112" i="2" l="1"/>
  <c r="L2" i="2"/>
  <c r="L4" i="2"/>
  <c r="L6" i="2"/>
  <c r="L8" i="2"/>
  <c r="L10" i="2"/>
  <c r="L13" i="2"/>
  <c r="L15" i="2"/>
  <c r="L17" i="2"/>
  <c r="L19" i="2"/>
  <c r="L21" i="2"/>
  <c r="L23" i="2"/>
  <c r="L25" i="2"/>
  <c r="L27" i="2"/>
  <c r="L29" i="2"/>
  <c r="L31" i="2"/>
  <c r="L33" i="2"/>
  <c r="L35" i="2"/>
  <c r="L37" i="2"/>
  <c r="L39" i="2"/>
  <c r="L41" i="2"/>
  <c r="L43" i="2"/>
  <c r="L45" i="2"/>
  <c r="L47" i="2"/>
  <c r="L49" i="2"/>
  <c r="L51" i="2"/>
  <c r="L53" i="2"/>
  <c r="L55" i="2"/>
  <c r="L57" i="2"/>
  <c r="L59" i="2"/>
  <c r="L61" i="2"/>
  <c r="L63" i="2"/>
  <c r="L65" i="2"/>
  <c r="L67" i="2"/>
  <c r="L69" i="2"/>
  <c r="L71" i="2"/>
  <c r="L73" i="2"/>
  <c r="L75" i="2"/>
  <c r="L77" i="2"/>
  <c r="L79" i="2"/>
  <c r="L81" i="2"/>
  <c r="L83" i="2"/>
  <c r="L85" i="2"/>
  <c r="L87" i="2"/>
  <c r="L89" i="2"/>
  <c r="L91" i="2"/>
  <c r="L93" i="2"/>
  <c r="L95" i="2"/>
  <c r="L97" i="2"/>
  <c r="L99" i="2"/>
  <c r="L101" i="2"/>
  <c r="L103" i="2"/>
  <c r="L105" i="2"/>
  <c r="L107" i="2"/>
  <c r="L109" i="2"/>
  <c r="L111" i="2"/>
  <c r="L114" i="2"/>
  <c r="L116" i="2"/>
  <c r="L118" i="2"/>
  <c r="L12" i="2"/>
  <c r="L3" i="2"/>
  <c r="L5" i="2"/>
  <c r="L7" i="2"/>
  <c r="L11" i="2"/>
  <c r="L14" i="2"/>
  <c r="L18" i="2"/>
  <c r="L22" i="2"/>
  <c r="L26" i="2"/>
  <c r="L30" i="2"/>
  <c r="L34" i="2"/>
  <c r="L38" i="2"/>
  <c r="L42" i="2"/>
  <c r="L48" i="2"/>
  <c r="L52" i="2"/>
  <c r="L56" i="2"/>
  <c r="L58" i="2"/>
  <c r="L62" i="2"/>
  <c r="L66" i="2"/>
  <c r="L70" i="2"/>
  <c r="L74" i="2"/>
  <c r="L78" i="2"/>
  <c r="L82" i="2"/>
  <c r="L86" i="2"/>
  <c r="L90" i="2"/>
  <c r="L94" i="2"/>
  <c r="L9" i="2"/>
  <c r="L16" i="2"/>
  <c r="L20" i="2"/>
  <c r="L24" i="2"/>
  <c r="L28" i="2"/>
  <c r="L32" i="2"/>
  <c r="L36" i="2"/>
  <c r="L40" i="2"/>
  <c r="L44" i="2"/>
  <c r="L46" i="2"/>
  <c r="L50" i="2"/>
  <c r="L54" i="2"/>
  <c r="L60" i="2"/>
  <c r="L64" i="2"/>
  <c r="L68" i="2"/>
  <c r="L72" i="2"/>
  <c r="L76" i="2"/>
  <c r="L80" i="2"/>
  <c r="L84" i="2"/>
  <c r="L88" i="2"/>
  <c r="L92" i="2"/>
  <c r="L96" i="2"/>
  <c r="E96" i="2" s="1"/>
  <c r="C52" i="6" s="1"/>
  <c r="L98" i="2"/>
  <c r="L102" i="2"/>
  <c r="L106" i="2"/>
  <c r="L110" i="2"/>
  <c r="E110" i="2" s="1"/>
  <c r="C66" i="6" s="1"/>
  <c r="L115" i="2"/>
  <c r="L119" i="2"/>
  <c r="E119" i="2" s="1"/>
  <c r="L100" i="2"/>
  <c r="E100" i="2" s="1"/>
  <c r="C56" i="6" s="1"/>
  <c r="L104" i="2"/>
  <c r="L108" i="2"/>
  <c r="L113" i="2"/>
  <c r="E113" i="2" s="1"/>
  <c r="C69" i="6" s="1"/>
  <c r="L117" i="2"/>
  <c r="E117" i="2" s="1"/>
  <c r="E106" i="2"/>
  <c r="C62" i="6" s="1"/>
  <c r="E105" i="2"/>
  <c r="E104" i="2"/>
  <c r="C60" i="6" s="1"/>
  <c r="E103" i="2"/>
  <c r="E102" i="2"/>
  <c r="C58" i="6" s="1"/>
  <c r="E101" i="2"/>
  <c r="E88" i="2"/>
  <c r="C44" i="6" s="1"/>
  <c r="E87" i="2"/>
  <c r="C43" i="6" s="1"/>
  <c r="E48" i="2"/>
  <c r="E47" i="2"/>
  <c r="E46" i="2"/>
  <c r="E45" i="2"/>
  <c r="E44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E4" i="2"/>
  <c r="E3" i="2"/>
  <c r="E108" i="2"/>
  <c r="C64" i="6" s="1"/>
  <c r="E107" i="2"/>
  <c r="C63" i="6" s="1"/>
  <c r="E99" i="2"/>
  <c r="C55" i="6" s="1"/>
  <c r="E118" i="2"/>
  <c r="E116" i="2"/>
  <c r="E115" i="2"/>
  <c r="C71" i="6" s="1"/>
  <c r="E114" i="2"/>
  <c r="C70" i="6" s="1"/>
  <c r="E112" i="2"/>
  <c r="C68" i="6" s="1"/>
  <c r="E111" i="2"/>
  <c r="C67" i="6" s="1"/>
  <c r="E95" i="2"/>
  <c r="C51" i="6" s="1"/>
  <c r="E92" i="2"/>
  <c r="C48" i="6" s="1"/>
  <c r="E91" i="2"/>
  <c r="C47" i="6" s="1"/>
  <c r="E90" i="2"/>
  <c r="C46" i="6" s="1"/>
  <c r="E85" i="2"/>
  <c r="C41" i="6" s="1"/>
  <c r="E84" i="2"/>
  <c r="C40" i="6" s="1"/>
  <c r="E83" i="2"/>
  <c r="C39" i="6" s="1"/>
  <c r="E82" i="2"/>
  <c r="C38" i="6" s="1"/>
  <c r="E81" i="2"/>
  <c r="C37" i="6" s="1"/>
  <c r="E80" i="2"/>
  <c r="C36" i="6" s="1"/>
  <c r="E79" i="2"/>
  <c r="C35" i="6" s="1"/>
  <c r="E78" i="2"/>
  <c r="E77" i="2"/>
  <c r="C33" i="6" s="1"/>
  <c r="E76" i="2"/>
  <c r="C32" i="6" s="1"/>
  <c r="E75" i="2"/>
  <c r="C31" i="6" s="1"/>
  <c r="E74" i="2"/>
  <c r="C30" i="6" s="1"/>
  <c r="E73" i="2"/>
  <c r="C29" i="6" s="1"/>
  <c r="E72" i="2"/>
  <c r="C28" i="6" s="1"/>
  <c r="E71" i="2"/>
  <c r="C27" i="6" s="1"/>
  <c r="E70" i="2"/>
  <c r="C26" i="6" s="1"/>
  <c r="E69" i="2"/>
  <c r="C25" i="6" s="1"/>
  <c r="E68" i="2"/>
  <c r="C24" i="6" s="1"/>
  <c r="E67" i="2"/>
  <c r="C23" i="6" s="1"/>
  <c r="E66" i="2"/>
  <c r="C22" i="6" s="1"/>
  <c r="E65" i="2"/>
  <c r="C21" i="6" s="1"/>
  <c r="E64" i="2"/>
  <c r="C20" i="6" s="1"/>
  <c r="E63" i="2"/>
  <c r="C19" i="6" s="1"/>
  <c r="E62" i="2"/>
  <c r="C18" i="6" s="1"/>
  <c r="E61" i="2"/>
  <c r="C17" i="6" s="1"/>
  <c r="E60" i="2"/>
  <c r="C16" i="6" s="1"/>
  <c r="E59" i="2"/>
  <c r="C15" i="6" s="1"/>
  <c r="E58" i="2"/>
  <c r="C14" i="6" s="1"/>
  <c r="E57" i="2"/>
  <c r="C13" i="6" s="1"/>
  <c r="E54" i="2"/>
  <c r="C10" i="6" s="1"/>
  <c r="E51" i="2"/>
  <c r="C7" i="6" s="1"/>
  <c r="E42" i="2"/>
  <c r="E41" i="2"/>
  <c r="E40" i="2"/>
  <c r="E39" i="2"/>
  <c r="E38" i="2"/>
  <c r="E37" i="2"/>
  <c r="D16" i="7" s="1"/>
  <c r="G16" i="7" s="1"/>
  <c r="E36" i="2"/>
  <c r="D15" i="7" s="1"/>
  <c r="G15" i="7" s="1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C61" i="6"/>
  <c r="C59" i="6"/>
  <c r="C57" i="6"/>
  <c r="E9" i="10"/>
  <c r="E7" i="10"/>
  <c r="E8" i="10"/>
  <c r="H2" i="2"/>
  <c r="G2" i="2"/>
  <c r="F2" i="2"/>
  <c r="L126" i="2" l="1"/>
  <c r="E2" i="2"/>
  <c r="E16" i="8"/>
  <c r="F16" i="8"/>
  <c r="F18" i="8"/>
  <c r="E18" i="8"/>
  <c r="E20" i="8"/>
  <c r="F20" i="8"/>
  <c r="E22" i="8"/>
  <c r="F22" i="8"/>
  <c r="E24" i="8"/>
  <c r="F24" i="8"/>
  <c r="F26" i="8"/>
  <c r="E26" i="8"/>
  <c r="E28" i="8"/>
  <c r="F28" i="8"/>
  <c r="E30" i="8"/>
  <c r="F30" i="8"/>
  <c r="E32" i="8"/>
  <c r="F32" i="8"/>
  <c r="E17" i="8"/>
  <c r="F17" i="8"/>
  <c r="F19" i="8"/>
  <c r="E19" i="8"/>
  <c r="E23" i="8"/>
  <c r="F23" i="8"/>
  <c r="E27" i="8"/>
  <c r="F27" i="8"/>
  <c r="E29" i="8"/>
  <c r="F29" i="8"/>
  <c r="E31" i="8"/>
  <c r="F31" i="8"/>
  <c r="G24" i="7"/>
  <c r="J2" i="1" l="1"/>
  <c r="L2" i="1" s="1"/>
  <c r="E109" i="2" l="1"/>
  <c r="C65" i="6" s="1"/>
  <c r="J3" i="1"/>
  <c r="L3" i="1"/>
  <c r="E50" i="2" l="1"/>
  <c r="C6" i="6" s="1"/>
  <c r="E52" i="2"/>
  <c r="C8" i="6" s="1"/>
  <c r="C6" i="10"/>
  <c r="E6" i="10" s="1"/>
  <c r="C5" i="10"/>
  <c r="E5" i="10" s="1"/>
  <c r="I97" i="2"/>
  <c r="G94" i="2"/>
  <c r="H55" i="2"/>
  <c r="F86" i="2"/>
  <c r="E94" i="2" l="1"/>
  <c r="C50" i="6" s="1"/>
  <c r="E98" i="2"/>
  <c r="C54" i="6" s="1"/>
  <c r="E86" i="2"/>
  <c r="C42" i="6" s="1"/>
  <c r="E93" i="2"/>
  <c r="C49" i="6" s="1"/>
  <c r="G53" i="2"/>
  <c r="E97" i="2"/>
  <c r="C53" i="6" s="1"/>
  <c r="J56" i="2"/>
  <c r="J5" i="1"/>
  <c r="L5" i="1" s="1"/>
  <c r="J9" i="1"/>
  <c r="L9" i="1" s="1"/>
  <c r="J17" i="1"/>
  <c r="L17" i="1" s="1"/>
  <c r="J21" i="1"/>
  <c r="L21" i="1" s="1"/>
  <c r="J25" i="1"/>
  <c r="L25" i="1" s="1"/>
  <c r="J29" i="1"/>
  <c r="L29" i="1" s="1"/>
  <c r="J33" i="1"/>
  <c r="L33" i="1" s="1"/>
  <c r="J37" i="1"/>
  <c r="L37" i="1" s="1"/>
  <c r="J41" i="1"/>
  <c r="L41" i="1" s="1"/>
  <c r="J45" i="1"/>
  <c r="L45" i="1" s="1"/>
  <c r="J49" i="1"/>
  <c r="L49" i="1" s="1"/>
  <c r="J53" i="1"/>
  <c r="L53" i="1" s="1"/>
  <c r="J57" i="1"/>
  <c r="L57" i="1" s="1"/>
  <c r="J61" i="1"/>
  <c r="L61" i="1" s="1"/>
  <c r="J65" i="1"/>
  <c r="L65" i="1" s="1"/>
  <c r="J69" i="1"/>
  <c r="L69" i="1" s="1"/>
  <c r="J73" i="1"/>
  <c r="L73" i="1" s="1"/>
  <c r="J77" i="1"/>
  <c r="L77" i="1" s="1"/>
  <c r="J81" i="1"/>
  <c r="L81" i="1" s="1"/>
  <c r="J85" i="1"/>
  <c r="L85" i="1" s="1"/>
  <c r="J89" i="1"/>
  <c r="L89" i="1" s="1"/>
  <c r="J93" i="1"/>
  <c r="L93" i="1" s="1"/>
  <c r="J97" i="1"/>
  <c r="L97" i="1" s="1"/>
  <c r="J101" i="1"/>
  <c r="L101" i="1" s="1"/>
  <c r="J105" i="1"/>
  <c r="L105" i="1" s="1"/>
  <c r="J109" i="1"/>
  <c r="L109" i="1" s="1"/>
  <c r="J113" i="1"/>
  <c r="L113" i="1" s="1"/>
  <c r="J117" i="1"/>
  <c r="L117" i="1" s="1"/>
  <c r="J121" i="1"/>
  <c r="L121" i="1" s="1"/>
  <c r="J125" i="1"/>
  <c r="L125" i="1" s="1"/>
  <c r="J129" i="1"/>
  <c r="L129" i="1" s="1"/>
  <c r="J133" i="1"/>
  <c r="L133" i="1" s="1"/>
  <c r="J137" i="1"/>
  <c r="L137" i="1" s="1"/>
  <c r="J141" i="1"/>
  <c r="L141" i="1" s="1"/>
  <c r="J145" i="1"/>
  <c r="L145" i="1" s="1"/>
  <c r="J149" i="1"/>
  <c r="L149" i="1" s="1"/>
  <c r="J153" i="1"/>
  <c r="L153" i="1" s="1"/>
  <c r="J157" i="1"/>
  <c r="L157" i="1" s="1"/>
  <c r="J161" i="1"/>
  <c r="L161" i="1" s="1"/>
  <c r="J165" i="1"/>
  <c r="L165" i="1" s="1"/>
  <c r="J169" i="1"/>
  <c r="L169" i="1" s="1"/>
  <c r="J173" i="1"/>
  <c r="L173" i="1" s="1"/>
  <c r="J177" i="1"/>
  <c r="L177" i="1" s="1"/>
  <c r="J181" i="1"/>
  <c r="L181" i="1" s="1"/>
  <c r="J185" i="1"/>
  <c r="L185" i="1" s="1"/>
  <c r="J189" i="1"/>
  <c r="L189" i="1" s="1"/>
  <c r="J193" i="1"/>
  <c r="L193" i="1" s="1"/>
  <c r="J197" i="1"/>
  <c r="L197" i="1" s="1"/>
  <c r="J201" i="1"/>
  <c r="L201" i="1" s="1"/>
  <c r="J205" i="1"/>
  <c r="L205" i="1" s="1"/>
  <c r="J209" i="1"/>
  <c r="L209" i="1" s="1"/>
  <c r="J213" i="1"/>
  <c r="L213" i="1" s="1"/>
  <c r="J217" i="1"/>
  <c r="L217" i="1" s="1"/>
  <c r="J221" i="1"/>
  <c r="L221" i="1" s="1"/>
  <c r="J225" i="1"/>
  <c r="L225" i="1" s="1"/>
  <c r="J229" i="1"/>
  <c r="L229" i="1" s="1"/>
  <c r="J233" i="1"/>
  <c r="L233" i="1" s="1"/>
  <c r="J237" i="1"/>
  <c r="L237" i="1" s="1"/>
  <c r="J241" i="1"/>
  <c r="L241" i="1" s="1"/>
  <c r="J245" i="1"/>
  <c r="L245" i="1" s="1"/>
  <c r="J249" i="1"/>
  <c r="L249" i="1" s="1"/>
  <c r="J253" i="1"/>
  <c r="L253" i="1" s="1"/>
  <c r="J257" i="1"/>
  <c r="L257" i="1" s="1"/>
  <c r="J261" i="1"/>
  <c r="L261" i="1" s="1"/>
  <c r="J265" i="1"/>
  <c r="L265" i="1" s="1"/>
  <c r="J269" i="1"/>
  <c r="L269" i="1" s="1"/>
  <c r="J273" i="1"/>
  <c r="L273" i="1" s="1"/>
  <c r="J277" i="1"/>
  <c r="L277" i="1" s="1"/>
  <c r="J281" i="1"/>
  <c r="L281" i="1" s="1"/>
  <c r="J285" i="1"/>
  <c r="L285" i="1" s="1"/>
  <c r="J289" i="1"/>
  <c r="L289" i="1" s="1"/>
  <c r="J293" i="1"/>
  <c r="L293" i="1" s="1"/>
  <c r="J297" i="1"/>
  <c r="L297" i="1" s="1"/>
  <c r="J301" i="1"/>
  <c r="L301" i="1" s="1"/>
  <c r="J305" i="1"/>
  <c r="L305" i="1" s="1"/>
  <c r="J309" i="1"/>
  <c r="L309" i="1" s="1"/>
  <c r="J313" i="1"/>
  <c r="L313" i="1" s="1"/>
  <c r="J317" i="1"/>
  <c r="L317" i="1" s="1"/>
  <c r="J321" i="1"/>
  <c r="L321" i="1" s="1"/>
  <c r="J325" i="1"/>
  <c r="L325" i="1" s="1"/>
  <c r="J329" i="1"/>
  <c r="L329" i="1" s="1"/>
  <c r="J333" i="1"/>
  <c r="L333" i="1" s="1"/>
  <c r="J337" i="1"/>
  <c r="L337" i="1" s="1"/>
  <c r="J341" i="1"/>
  <c r="L341" i="1" s="1"/>
  <c r="J345" i="1"/>
  <c r="L345" i="1" s="1"/>
  <c r="J349" i="1"/>
  <c r="L349" i="1" s="1"/>
  <c r="J353" i="1"/>
  <c r="L353" i="1" s="1"/>
  <c r="J357" i="1"/>
  <c r="L357" i="1" s="1"/>
  <c r="J361" i="1"/>
  <c r="L361" i="1" s="1"/>
  <c r="J365" i="1"/>
  <c r="L365" i="1" s="1"/>
  <c r="J369" i="1"/>
  <c r="L369" i="1" s="1"/>
  <c r="J373" i="1"/>
  <c r="L373" i="1" s="1"/>
  <c r="J377" i="1"/>
  <c r="L377" i="1" s="1"/>
  <c r="J381" i="1"/>
  <c r="L381" i="1" s="1"/>
  <c r="J385" i="1"/>
  <c r="L385" i="1" s="1"/>
  <c r="J389" i="1"/>
  <c r="L389" i="1" s="1"/>
  <c r="J393" i="1"/>
  <c r="L393" i="1" s="1"/>
  <c r="J397" i="1"/>
  <c r="L397" i="1" s="1"/>
  <c r="J401" i="1"/>
  <c r="L401" i="1" s="1"/>
  <c r="J405" i="1"/>
  <c r="L405" i="1" s="1"/>
  <c r="J409" i="1"/>
  <c r="L409" i="1" s="1"/>
  <c r="J413" i="1"/>
  <c r="L413" i="1" s="1"/>
  <c r="J417" i="1"/>
  <c r="L417" i="1" s="1"/>
  <c r="J421" i="1"/>
  <c r="L421" i="1" s="1"/>
  <c r="J425" i="1"/>
  <c r="L425" i="1" s="1"/>
  <c r="J429" i="1"/>
  <c r="L429" i="1" s="1"/>
  <c r="J433" i="1"/>
  <c r="L433" i="1" s="1"/>
  <c r="J437" i="1"/>
  <c r="L437" i="1" s="1"/>
  <c r="J441" i="1"/>
  <c r="L441" i="1" s="1"/>
  <c r="J445" i="1"/>
  <c r="L445" i="1" s="1"/>
  <c r="J449" i="1"/>
  <c r="L449" i="1" s="1"/>
  <c r="J453" i="1"/>
  <c r="L453" i="1" s="1"/>
  <c r="J457" i="1"/>
  <c r="L457" i="1" s="1"/>
  <c r="J461" i="1"/>
  <c r="L461" i="1" s="1"/>
  <c r="J465" i="1"/>
  <c r="L465" i="1" s="1"/>
  <c r="J469" i="1"/>
  <c r="L469" i="1" s="1"/>
  <c r="J473" i="1"/>
  <c r="L473" i="1" s="1"/>
  <c r="J477" i="1"/>
  <c r="L477" i="1" s="1"/>
  <c r="J481" i="1"/>
  <c r="L481" i="1" s="1"/>
  <c r="J485" i="1"/>
  <c r="L485" i="1" s="1"/>
  <c r="J489" i="1"/>
  <c r="L489" i="1" s="1"/>
  <c r="J493" i="1"/>
  <c r="L493" i="1" s="1"/>
  <c r="J497" i="1"/>
  <c r="L497" i="1" s="1"/>
  <c r="J501" i="1"/>
  <c r="L501" i="1" s="1"/>
  <c r="J505" i="1"/>
  <c r="L505" i="1" s="1"/>
  <c r="J509" i="1"/>
  <c r="L509" i="1" s="1"/>
  <c r="J513" i="1"/>
  <c r="L513" i="1" s="1"/>
  <c r="J517" i="1"/>
  <c r="L517" i="1" s="1"/>
  <c r="J521" i="1"/>
  <c r="L521" i="1" s="1"/>
  <c r="J525" i="1"/>
  <c r="L525" i="1" s="1"/>
  <c r="J529" i="1"/>
  <c r="L529" i="1" s="1"/>
  <c r="J533" i="1"/>
  <c r="L533" i="1" s="1"/>
  <c r="J537" i="1"/>
  <c r="L537" i="1" s="1"/>
  <c r="J541" i="1"/>
  <c r="L541" i="1" s="1"/>
  <c r="J545" i="1"/>
  <c r="L545" i="1" s="1"/>
  <c r="E43" i="2"/>
  <c r="J7" i="1"/>
  <c r="L7" i="1" s="1"/>
  <c r="J11" i="1"/>
  <c r="L11" i="1" s="1"/>
  <c r="J15" i="1"/>
  <c r="L15" i="1" s="1"/>
  <c r="J19" i="1"/>
  <c r="L19" i="1" s="1"/>
  <c r="J23" i="1"/>
  <c r="L23" i="1" s="1"/>
  <c r="J27" i="1"/>
  <c r="L27" i="1" s="1"/>
  <c r="J31" i="1"/>
  <c r="L31" i="1" s="1"/>
  <c r="J35" i="1"/>
  <c r="L35" i="1" s="1"/>
  <c r="J39" i="1"/>
  <c r="L39" i="1" s="1"/>
  <c r="J43" i="1"/>
  <c r="L43" i="1" s="1"/>
  <c r="J47" i="1"/>
  <c r="L47" i="1" s="1"/>
  <c r="J51" i="1"/>
  <c r="L51" i="1" s="1"/>
  <c r="J55" i="1"/>
  <c r="L55" i="1" s="1"/>
  <c r="J59" i="1"/>
  <c r="L59" i="1" s="1"/>
  <c r="J63" i="1"/>
  <c r="L63" i="1" s="1"/>
  <c r="J67" i="1"/>
  <c r="L67" i="1" s="1"/>
  <c r="J71" i="1"/>
  <c r="L71" i="1" s="1"/>
  <c r="J75" i="1"/>
  <c r="L75" i="1" s="1"/>
  <c r="J79" i="1"/>
  <c r="L79" i="1" s="1"/>
  <c r="J83" i="1"/>
  <c r="L83" i="1" s="1"/>
  <c r="J87" i="1"/>
  <c r="L87" i="1" s="1"/>
  <c r="J91" i="1"/>
  <c r="L91" i="1" s="1"/>
  <c r="J95" i="1"/>
  <c r="L95" i="1" s="1"/>
  <c r="J99" i="1"/>
  <c r="L99" i="1" s="1"/>
  <c r="J103" i="1"/>
  <c r="L103" i="1" s="1"/>
  <c r="J107" i="1"/>
  <c r="L107" i="1" s="1"/>
  <c r="J111" i="1"/>
  <c r="L111" i="1" s="1"/>
  <c r="J115" i="1"/>
  <c r="L115" i="1" s="1"/>
  <c r="J119" i="1"/>
  <c r="L119" i="1" s="1"/>
  <c r="J123" i="1"/>
  <c r="L123" i="1" s="1"/>
  <c r="J127" i="1"/>
  <c r="L127" i="1" s="1"/>
  <c r="J131" i="1"/>
  <c r="L131" i="1" s="1"/>
  <c r="J135" i="1"/>
  <c r="L135" i="1" s="1"/>
  <c r="J139" i="1"/>
  <c r="L139" i="1" s="1"/>
  <c r="J143" i="1"/>
  <c r="L143" i="1" s="1"/>
  <c r="J147" i="1"/>
  <c r="L147" i="1" s="1"/>
  <c r="J151" i="1"/>
  <c r="L151" i="1" s="1"/>
  <c r="J155" i="1"/>
  <c r="L155" i="1" s="1"/>
  <c r="J159" i="1"/>
  <c r="L159" i="1" s="1"/>
  <c r="J163" i="1"/>
  <c r="L163" i="1" s="1"/>
  <c r="J167" i="1"/>
  <c r="L167" i="1" s="1"/>
  <c r="J171" i="1"/>
  <c r="L171" i="1" s="1"/>
  <c r="J175" i="1"/>
  <c r="L175" i="1" s="1"/>
  <c r="J179" i="1"/>
  <c r="L179" i="1" s="1"/>
  <c r="J183" i="1"/>
  <c r="L183" i="1" s="1"/>
  <c r="J187" i="1"/>
  <c r="L187" i="1" s="1"/>
  <c r="J191" i="1"/>
  <c r="L191" i="1" s="1"/>
  <c r="J195" i="1"/>
  <c r="L195" i="1" s="1"/>
  <c r="J199" i="1"/>
  <c r="L199" i="1" s="1"/>
  <c r="J203" i="1"/>
  <c r="L203" i="1" s="1"/>
  <c r="J207" i="1"/>
  <c r="L207" i="1" s="1"/>
  <c r="J211" i="1"/>
  <c r="L211" i="1" s="1"/>
  <c r="J215" i="1"/>
  <c r="L215" i="1" s="1"/>
  <c r="J219" i="1"/>
  <c r="L219" i="1" s="1"/>
  <c r="J223" i="1"/>
  <c r="L223" i="1" s="1"/>
  <c r="J227" i="1"/>
  <c r="L227" i="1" s="1"/>
  <c r="J231" i="1"/>
  <c r="L231" i="1" s="1"/>
  <c r="J235" i="1"/>
  <c r="L235" i="1" s="1"/>
  <c r="J239" i="1"/>
  <c r="L239" i="1" s="1"/>
  <c r="J243" i="1"/>
  <c r="L243" i="1" s="1"/>
  <c r="J247" i="1"/>
  <c r="L247" i="1" s="1"/>
  <c r="J251" i="1"/>
  <c r="L251" i="1" s="1"/>
  <c r="J255" i="1"/>
  <c r="L255" i="1" s="1"/>
  <c r="J259" i="1"/>
  <c r="L259" i="1" s="1"/>
  <c r="J263" i="1"/>
  <c r="L263" i="1" s="1"/>
  <c r="J267" i="1"/>
  <c r="L267" i="1" s="1"/>
  <c r="J271" i="1"/>
  <c r="L271" i="1" s="1"/>
  <c r="J275" i="1"/>
  <c r="L275" i="1" s="1"/>
  <c r="J279" i="1"/>
  <c r="L279" i="1" s="1"/>
  <c r="J283" i="1"/>
  <c r="L283" i="1" s="1"/>
  <c r="J287" i="1"/>
  <c r="L287" i="1" s="1"/>
  <c r="J291" i="1"/>
  <c r="L291" i="1" s="1"/>
  <c r="J295" i="1"/>
  <c r="L295" i="1" s="1"/>
  <c r="J299" i="1"/>
  <c r="L299" i="1" s="1"/>
  <c r="J303" i="1"/>
  <c r="L303" i="1" s="1"/>
  <c r="J307" i="1"/>
  <c r="L307" i="1" s="1"/>
  <c r="J311" i="1"/>
  <c r="L311" i="1" s="1"/>
  <c r="J315" i="1"/>
  <c r="L315" i="1" s="1"/>
  <c r="J319" i="1"/>
  <c r="L319" i="1" s="1"/>
  <c r="J323" i="1"/>
  <c r="L323" i="1" s="1"/>
  <c r="J327" i="1"/>
  <c r="L327" i="1" s="1"/>
  <c r="J331" i="1"/>
  <c r="L331" i="1" s="1"/>
  <c r="J335" i="1"/>
  <c r="L335" i="1" s="1"/>
  <c r="J339" i="1"/>
  <c r="L339" i="1" s="1"/>
  <c r="J343" i="1"/>
  <c r="L343" i="1" s="1"/>
  <c r="J347" i="1"/>
  <c r="L347" i="1" s="1"/>
  <c r="J351" i="1"/>
  <c r="L351" i="1" s="1"/>
  <c r="J355" i="1"/>
  <c r="L355" i="1" s="1"/>
  <c r="J359" i="1"/>
  <c r="L359" i="1" s="1"/>
  <c r="J363" i="1"/>
  <c r="L363" i="1" s="1"/>
  <c r="J367" i="1"/>
  <c r="L367" i="1" s="1"/>
  <c r="J371" i="1"/>
  <c r="L371" i="1" s="1"/>
  <c r="J375" i="1"/>
  <c r="L375" i="1" s="1"/>
  <c r="J379" i="1"/>
  <c r="L379" i="1" s="1"/>
  <c r="J383" i="1"/>
  <c r="L383" i="1" s="1"/>
  <c r="J387" i="1"/>
  <c r="L387" i="1" s="1"/>
  <c r="J391" i="1"/>
  <c r="L391" i="1" s="1"/>
  <c r="J395" i="1"/>
  <c r="L395" i="1" s="1"/>
  <c r="J399" i="1"/>
  <c r="L399" i="1" s="1"/>
  <c r="J403" i="1"/>
  <c r="L403" i="1" s="1"/>
  <c r="J407" i="1"/>
  <c r="L407" i="1" s="1"/>
  <c r="J411" i="1"/>
  <c r="L411" i="1" s="1"/>
  <c r="J415" i="1"/>
  <c r="L415" i="1" s="1"/>
  <c r="J419" i="1"/>
  <c r="L419" i="1" s="1"/>
  <c r="J423" i="1"/>
  <c r="L423" i="1" s="1"/>
  <c r="J427" i="1"/>
  <c r="L427" i="1" s="1"/>
  <c r="J431" i="1"/>
  <c r="L431" i="1" s="1"/>
  <c r="J435" i="1"/>
  <c r="L435" i="1" s="1"/>
  <c r="J439" i="1"/>
  <c r="L439" i="1" s="1"/>
  <c r="J443" i="1"/>
  <c r="L443" i="1" s="1"/>
  <c r="J447" i="1"/>
  <c r="L447" i="1" s="1"/>
  <c r="J451" i="1"/>
  <c r="L451" i="1" s="1"/>
  <c r="J455" i="1"/>
  <c r="L455" i="1" s="1"/>
  <c r="J459" i="1"/>
  <c r="L459" i="1" s="1"/>
  <c r="J463" i="1"/>
  <c r="L463" i="1" s="1"/>
  <c r="J467" i="1"/>
  <c r="L467" i="1" s="1"/>
  <c r="J471" i="1"/>
  <c r="L471" i="1" s="1"/>
  <c r="J475" i="1"/>
  <c r="L475" i="1" s="1"/>
  <c r="J479" i="1"/>
  <c r="L479" i="1" s="1"/>
  <c r="J483" i="1"/>
  <c r="L483" i="1" s="1"/>
  <c r="J487" i="1"/>
  <c r="L487" i="1" s="1"/>
  <c r="J491" i="1"/>
  <c r="L491" i="1" s="1"/>
  <c r="J495" i="1"/>
  <c r="L495" i="1" s="1"/>
  <c r="J499" i="1"/>
  <c r="L499" i="1" s="1"/>
  <c r="J503" i="1"/>
  <c r="L503" i="1" s="1"/>
  <c r="J507" i="1"/>
  <c r="L507" i="1" s="1"/>
  <c r="J511" i="1"/>
  <c r="L511" i="1" s="1"/>
  <c r="J515" i="1"/>
  <c r="L515" i="1" s="1"/>
  <c r="J519" i="1"/>
  <c r="L519" i="1" s="1"/>
  <c r="J523" i="1"/>
  <c r="L523" i="1" s="1"/>
  <c r="J527" i="1"/>
  <c r="L527" i="1" s="1"/>
  <c r="J531" i="1"/>
  <c r="L531" i="1" s="1"/>
  <c r="J535" i="1"/>
  <c r="L535" i="1" s="1"/>
  <c r="J539" i="1"/>
  <c r="L539" i="1" s="1"/>
  <c r="J543" i="1"/>
  <c r="L543" i="1" s="1"/>
  <c r="J547" i="1"/>
  <c r="L547" i="1" s="1"/>
  <c r="J551" i="1"/>
  <c r="L551" i="1" s="1"/>
  <c r="J555" i="1"/>
  <c r="L555" i="1" s="1"/>
  <c r="J559" i="1"/>
  <c r="L559" i="1" s="1"/>
  <c r="J563" i="1"/>
  <c r="L563" i="1" s="1"/>
  <c r="J567" i="1"/>
  <c r="L567" i="1" s="1"/>
  <c r="J571" i="1"/>
  <c r="L571" i="1" s="1"/>
  <c r="J575" i="1"/>
  <c r="L575" i="1" s="1"/>
  <c r="J579" i="1"/>
  <c r="L579" i="1" s="1"/>
  <c r="J583" i="1"/>
  <c r="L583" i="1" s="1"/>
  <c r="J587" i="1"/>
  <c r="L587" i="1" s="1"/>
  <c r="J591" i="1"/>
  <c r="L591" i="1" s="1"/>
  <c r="J595" i="1"/>
  <c r="L595" i="1" s="1"/>
  <c r="J599" i="1"/>
  <c r="L599" i="1" s="1"/>
  <c r="J603" i="1"/>
  <c r="L603" i="1" s="1"/>
  <c r="J607" i="1"/>
  <c r="L607" i="1" s="1"/>
  <c r="J611" i="1"/>
  <c r="L611" i="1" s="1"/>
  <c r="J615" i="1"/>
  <c r="L615" i="1" s="1"/>
  <c r="E35" i="2"/>
  <c r="J6" i="1"/>
  <c r="L6" i="1" s="1"/>
  <c r="J10" i="1"/>
  <c r="L10" i="1" s="1"/>
  <c r="J14" i="1"/>
  <c r="L14" i="1" s="1"/>
  <c r="J18" i="1"/>
  <c r="L18" i="1" s="1"/>
  <c r="J22" i="1"/>
  <c r="L22" i="1" s="1"/>
  <c r="J26" i="1"/>
  <c r="L26" i="1" s="1"/>
  <c r="J30" i="1"/>
  <c r="L30" i="1" s="1"/>
  <c r="J34" i="1"/>
  <c r="L34" i="1" s="1"/>
  <c r="J38" i="1"/>
  <c r="L38" i="1" s="1"/>
  <c r="J42" i="1"/>
  <c r="L42" i="1" s="1"/>
  <c r="J46" i="1"/>
  <c r="L46" i="1" s="1"/>
  <c r="J50" i="1"/>
  <c r="L50" i="1" s="1"/>
  <c r="J54" i="1"/>
  <c r="L54" i="1" s="1"/>
  <c r="J58" i="1"/>
  <c r="L58" i="1" s="1"/>
  <c r="J62" i="1"/>
  <c r="L62" i="1" s="1"/>
  <c r="J66" i="1"/>
  <c r="L66" i="1" s="1"/>
  <c r="J70" i="1"/>
  <c r="L70" i="1" s="1"/>
  <c r="J74" i="1"/>
  <c r="L74" i="1" s="1"/>
  <c r="J78" i="1"/>
  <c r="L78" i="1" s="1"/>
  <c r="J82" i="1"/>
  <c r="L82" i="1" s="1"/>
  <c r="J86" i="1"/>
  <c r="L86" i="1" s="1"/>
  <c r="J90" i="1"/>
  <c r="L90" i="1" s="1"/>
  <c r="J94" i="1"/>
  <c r="L94" i="1" s="1"/>
  <c r="J98" i="1"/>
  <c r="L98" i="1" s="1"/>
  <c r="J102" i="1"/>
  <c r="L102" i="1" s="1"/>
  <c r="J106" i="1"/>
  <c r="L106" i="1" s="1"/>
  <c r="J110" i="1"/>
  <c r="L110" i="1" s="1"/>
  <c r="J114" i="1"/>
  <c r="L114" i="1" s="1"/>
  <c r="J118" i="1"/>
  <c r="L118" i="1" s="1"/>
  <c r="J122" i="1"/>
  <c r="L122" i="1" s="1"/>
  <c r="J126" i="1"/>
  <c r="L126" i="1" s="1"/>
  <c r="J130" i="1"/>
  <c r="L130" i="1" s="1"/>
  <c r="J134" i="1"/>
  <c r="L134" i="1" s="1"/>
  <c r="J138" i="1"/>
  <c r="L138" i="1" s="1"/>
  <c r="J142" i="1"/>
  <c r="L142" i="1" s="1"/>
  <c r="J146" i="1"/>
  <c r="L146" i="1" s="1"/>
  <c r="J150" i="1"/>
  <c r="L150" i="1" s="1"/>
  <c r="J154" i="1"/>
  <c r="L154" i="1" s="1"/>
  <c r="J158" i="1"/>
  <c r="L158" i="1" s="1"/>
  <c r="J162" i="1"/>
  <c r="L162" i="1" s="1"/>
  <c r="J166" i="1"/>
  <c r="L166" i="1" s="1"/>
  <c r="J170" i="1"/>
  <c r="L170" i="1" s="1"/>
  <c r="J174" i="1"/>
  <c r="L174" i="1" s="1"/>
  <c r="J178" i="1"/>
  <c r="L178" i="1" s="1"/>
  <c r="J182" i="1"/>
  <c r="L182" i="1" s="1"/>
  <c r="J186" i="1"/>
  <c r="L186" i="1" s="1"/>
  <c r="J190" i="1"/>
  <c r="L190" i="1" s="1"/>
  <c r="J194" i="1"/>
  <c r="L194" i="1" s="1"/>
  <c r="J198" i="1"/>
  <c r="L198" i="1" s="1"/>
  <c r="J202" i="1"/>
  <c r="L202" i="1" s="1"/>
  <c r="J206" i="1"/>
  <c r="L206" i="1" s="1"/>
  <c r="J210" i="1"/>
  <c r="L210" i="1" s="1"/>
  <c r="J214" i="1"/>
  <c r="L214" i="1" s="1"/>
  <c r="J218" i="1"/>
  <c r="L218" i="1" s="1"/>
  <c r="J222" i="1"/>
  <c r="L222" i="1" s="1"/>
  <c r="J226" i="1"/>
  <c r="L226" i="1" s="1"/>
  <c r="J230" i="1"/>
  <c r="L230" i="1" s="1"/>
  <c r="J234" i="1"/>
  <c r="L234" i="1" s="1"/>
  <c r="J238" i="1"/>
  <c r="L238" i="1" s="1"/>
  <c r="J242" i="1"/>
  <c r="L242" i="1" s="1"/>
  <c r="J246" i="1"/>
  <c r="L246" i="1" s="1"/>
  <c r="J250" i="1"/>
  <c r="L250" i="1" s="1"/>
  <c r="J254" i="1"/>
  <c r="L254" i="1" s="1"/>
  <c r="J258" i="1"/>
  <c r="L258" i="1" s="1"/>
  <c r="J262" i="1"/>
  <c r="L262" i="1" s="1"/>
  <c r="J266" i="1"/>
  <c r="L266" i="1" s="1"/>
  <c r="J270" i="1"/>
  <c r="L270" i="1" s="1"/>
  <c r="J274" i="1"/>
  <c r="L274" i="1" s="1"/>
  <c r="J278" i="1"/>
  <c r="L278" i="1" s="1"/>
  <c r="J282" i="1"/>
  <c r="L282" i="1" s="1"/>
  <c r="J286" i="1"/>
  <c r="L286" i="1" s="1"/>
  <c r="J290" i="1"/>
  <c r="L290" i="1" s="1"/>
  <c r="J294" i="1"/>
  <c r="L294" i="1" s="1"/>
  <c r="J298" i="1"/>
  <c r="L298" i="1" s="1"/>
  <c r="J302" i="1"/>
  <c r="L302" i="1" s="1"/>
  <c r="J306" i="1"/>
  <c r="L306" i="1" s="1"/>
  <c r="J310" i="1"/>
  <c r="L310" i="1" s="1"/>
  <c r="J314" i="1"/>
  <c r="L314" i="1" s="1"/>
  <c r="J318" i="1"/>
  <c r="L318" i="1" s="1"/>
  <c r="J322" i="1"/>
  <c r="L322" i="1" s="1"/>
  <c r="J326" i="1"/>
  <c r="L326" i="1" s="1"/>
  <c r="J330" i="1"/>
  <c r="L330" i="1" s="1"/>
  <c r="J334" i="1"/>
  <c r="L334" i="1" s="1"/>
  <c r="J338" i="1"/>
  <c r="L338" i="1" s="1"/>
  <c r="J342" i="1"/>
  <c r="L342" i="1" s="1"/>
  <c r="J346" i="1"/>
  <c r="L346" i="1" s="1"/>
  <c r="J350" i="1"/>
  <c r="L350" i="1" s="1"/>
  <c r="J354" i="1"/>
  <c r="L354" i="1" s="1"/>
  <c r="J358" i="1"/>
  <c r="L358" i="1" s="1"/>
  <c r="J362" i="1"/>
  <c r="L362" i="1" s="1"/>
  <c r="J366" i="1"/>
  <c r="L366" i="1" s="1"/>
  <c r="J370" i="1"/>
  <c r="L370" i="1" s="1"/>
  <c r="J374" i="1"/>
  <c r="L374" i="1" s="1"/>
  <c r="J378" i="1"/>
  <c r="L378" i="1" s="1"/>
  <c r="J382" i="1"/>
  <c r="L382" i="1" s="1"/>
  <c r="J386" i="1"/>
  <c r="L386" i="1" s="1"/>
  <c r="J390" i="1"/>
  <c r="L390" i="1" s="1"/>
  <c r="J394" i="1"/>
  <c r="L394" i="1" s="1"/>
  <c r="J398" i="1"/>
  <c r="L398" i="1" s="1"/>
  <c r="J402" i="1"/>
  <c r="L402" i="1" s="1"/>
  <c r="J406" i="1"/>
  <c r="L406" i="1" s="1"/>
  <c r="J410" i="1"/>
  <c r="L410" i="1" s="1"/>
  <c r="J416" i="1"/>
  <c r="L416" i="1" s="1"/>
  <c r="J420" i="1"/>
  <c r="L420" i="1" s="1"/>
  <c r="J424" i="1"/>
  <c r="L424" i="1" s="1"/>
  <c r="J428" i="1"/>
  <c r="L428" i="1" s="1"/>
  <c r="J432" i="1"/>
  <c r="L432" i="1" s="1"/>
  <c r="J436" i="1"/>
  <c r="L436" i="1" s="1"/>
  <c r="J440" i="1"/>
  <c r="L440" i="1" s="1"/>
  <c r="J444" i="1"/>
  <c r="L444" i="1" s="1"/>
  <c r="J448" i="1"/>
  <c r="L448" i="1" s="1"/>
  <c r="J452" i="1"/>
  <c r="L452" i="1" s="1"/>
  <c r="J456" i="1"/>
  <c r="L456" i="1" s="1"/>
  <c r="J460" i="1"/>
  <c r="L460" i="1" s="1"/>
  <c r="J464" i="1"/>
  <c r="L464" i="1" s="1"/>
  <c r="J468" i="1"/>
  <c r="L468" i="1" s="1"/>
  <c r="J472" i="1"/>
  <c r="L472" i="1" s="1"/>
  <c r="J476" i="1"/>
  <c r="L476" i="1" s="1"/>
  <c r="J480" i="1"/>
  <c r="L480" i="1" s="1"/>
  <c r="J484" i="1"/>
  <c r="L484" i="1" s="1"/>
  <c r="J488" i="1"/>
  <c r="L488" i="1" s="1"/>
  <c r="J492" i="1"/>
  <c r="L492" i="1" s="1"/>
  <c r="J496" i="1"/>
  <c r="L496" i="1" s="1"/>
  <c r="J500" i="1"/>
  <c r="L500" i="1" s="1"/>
  <c r="J504" i="1"/>
  <c r="L504" i="1" s="1"/>
  <c r="J508" i="1"/>
  <c r="L508" i="1" s="1"/>
  <c r="J512" i="1"/>
  <c r="L512" i="1" s="1"/>
  <c r="J516" i="1"/>
  <c r="L516" i="1" s="1"/>
  <c r="J520" i="1"/>
  <c r="L520" i="1" s="1"/>
  <c r="J524" i="1"/>
  <c r="L524" i="1" s="1"/>
  <c r="J528" i="1"/>
  <c r="L528" i="1" s="1"/>
  <c r="J532" i="1"/>
  <c r="L532" i="1" s="1"/>
  <c r="J536" i="1"/>
  <c r="L536" i="1" s="1"/>
  <c r="J540" i="1"/>
  <c r="L540" i="1" s="1"/>
  <c r="J544" i="1"/>
  <c r="L544" i="1" s="1"/>
  <c r="J548" i="1"/>
  <c r="L548" i="1" s="1"/>
  <c r="J552" i="1"/>
  <c r="L552" i="1" s="1"/>
  <c r="J556" i="1"/>
  <c r="L556" i="1" s="1"/>
  <c r="J560" i="1"/>
  <c r="L560" i="1" s="1"/>
  <c r="J564" i="1"/>
  <c r="L564" i="1" s="1"/>
  <c r="J568" i="1"/>
  <c r="L568" i="1" s="1"/>
  <c r="J572" i="1"/>
  <c r="L572" i="1" s="1"/>
  <c r="J576" i="1"/>
  <c r="L576" i="1" s="1"/>
  <c r="J580" i="1"/>
  <c r="L580" i="1" s="1"/>
  <c r="J584" i="1"/>
  <c r="L584" i="1" s="1"/>
  <c r="J588" i="1"/>
  <c r="L588" i="1" s="1"/>
  <c r="J592" i="1"/>
  <c r="L592" i="1" s="1"/>
  <c r="J596" i="1"/>
  <c r="L596" i="1" s="1"/>
  <c r="J600" i="1"/>
  <c r="L600" i="1" s="1"/>
  <c r="J604" i="1"/>
  <c r="L604" i="1" s="1"/>
  <c r="J608" i="1"/>
  <c r="L608" i="1" s="1"/>
  <c r="J612" i="1"/>
  <c r="L612" i="1" s="1"/>
  <c r="J616" i="1"/>
  <c r="L616" i="1" s="1"/>
  <c r="J549" i="1"/>
  <c r="L549" i="1" s="1"/>
  <c r="J553" i="1"/>
  <c r="L553" i="1" s="1"/>
  <c r="J557" i="1"/>
  <c r="L557" i="1" s="1"/>
  <c r="J561" i="1"/>
  <c r="L561" i="1" s="1"/>
  <c r="J565" i="1"/>
  <c r="L565" i="1" s="1"/>
  <c r="J569" i="1"/>
  <c r="L569" i="1" s="1"/>
  <c r="J573" i="1"/>
  <c r="L573" i="1" s="1"/>
  <c r="J577" i="1"/>
  <c r="L577" i="1" s="1"/>
  <c r="J581" i="1"/>
  <c r="L581" i="1" s="1"/>
  <c r="J585" i="1"/>
  <c r="L585" i="1" s="1"/>
  <c r="J589" i="1"/>
  <c r="L589" i="1" s="1"/>
  <c r="J593" i="1"/>
  <c r="L593" i="1" s="1"/>
  <c r="J597" i="1"/>
  <c r="L597" i="1" s="1"/>
  <c r="J601" i="1"/>
  <c r="L601" i="1" s="1"/>
  <c r="J605" i="1"/>
  <c r="L605" i="1" s="1"/>
  <c r="J609" i="1"/>
  <c r="L609" i="1" s="1"/>
  <c r="J613" i="1"/>
  <c r="L613" i="1" s="1"/>
  <c r="J617" i="1"/>
  <c r="L617" i="1" s="1"/>
  <c r="J8" i="1"/>
  <c r="L8" i="1" s="1"/>
  <c r="J12" i="1"/>
  <c r="L12" i="1" s="1"/>
  <c r="J16" i="1"/>
  <c r="L16" i="1" s="1"/>
  <c r="J20" i="1"/>
  <c r="L20" i="1" s="1"/>
  <c r="J24" i="1"/>
  <c r="L24" i="1" s="1"/>
  <c r="J28" i="1"/>
  <c r="L28" i="1" s="1"/>
  <c r="J32" i="1"/>
  <c r="L32" i="1" s="1"/>
  <c r="J36" i="1"/>
  <c r="L36" i="1" s="1"/>
  <c r="J40" i="1"/>
  <c r="L40" i="1" s="1"/>
  <c r="J44" i="1"/>
  <c r="L44" i="1" s="1"/>
  <c r="J48" i="1"/>
  <c r="L48" i="1" s="1"/>
  <c r="J52" i="1"/>
  <c r="L52" i="1" s="1"/>
  <c r="J56" i="1"/>
  <c r="L56" i="1" s="1"/>
  <c r="J60" i="1"/>
  <c r="L60" i="1" s="1"/>
  <c r="J64" i="1"/>
  <c r="L64" i="1" s="1"/>
  <c r="J68" i="1"/>
  <c r="L68" i="1" s="1"/>
  <c r="J72" i="1"/>
  <c r="L72" i="1" s="1"/>
  <c r="J76" i="1"/>
  <c r="L76" i="1" s="1"/>
  <c r="J80" i="1"/>
  <c r="L80" i="1" s="1"/>
  <c r="J84" i="1"/>
  <c r="L84" i="1" s="1"/>
  <c r="J88" i="1"/>
  <c r="L88" i="1" s="1"/>
  <c r="J92" i="1"/>
  <c r="L92" i="1" s="1"/>
  <c r="J96" i="1"/>
  <c r="L96" i="1" s="1"/>
  <c r="J100" i="1"/>
  <c r="L100" i="1" s="1"/>
  <c r="J104" i="1"/>
  <c r="L104" i="1" s="1"/>
  <c r="J108" i="1"/>
  <c r="L108" i="1" s="1"/>
  <c r="J112" i="1"/>
  <c r="L112" i="1" s="1"/>
  <c r="J116" i="1"/>
  <c r="L116" i="1" s="1"/>
  <c r="J120" i="1"/>
  <c r="L120" i="1" s="1"/>
  <c r="J124" i="1"/>
  <c r="L124" i="1" s="1"/>
  <c r="J128" i="1"/>
  <c r="L128" i="1" s="1"/>
  <c r="J132" i="1"/>
  <c r="L132" i="1" s="1"/>
  <c r="J136" i="1"/>
  <c r="L136" i="1" s="1"/>
  <c r="J140" i="1"/>
  <c r="L140" i="1" s="1"/>
  <c r="J144" i="1"/>
  <c r="L144" i="1" s="1"/>
  <c r="J148" i="1"/>
  <c r="L148" i="1" s="1"/>
  <c r="J152" i="1"/>
  <c r="L152" i="1" s="1"/>
  <c r="J156" i="1"/>
  <c r="L156" i="1" s="1"/>
  <c r="J160" i="1"/>
  <c r="L160" i="1" s="1"/>
  <c r="J164" i="1"/>
  <c r="L164" i="1" s="1"/>
  <c r="J168" i="1"/>
  <c r="L168" i="1" s="1"/>
  <c r="J172" i="1"/>
  <c r="L172" i="1" s="1"/>
  <c r="J176" i="1"/>
  <c r="L176" i="1" s="1"/>
  <c r="J180" i="1"/>
  <c r="L180" i="1" s="1"/>
  <c r="J184" i="1"/>
  <c r="L184" i="1" s="1"/>
  <c r="J188" i="1"/>
  <c r="L188" i="1" s="1"/>
  <c r="J192" i="1"/>
  <c r="L192" i="1" s="1"/>
  <c r="J196" i="1"/>
  <c r="L196" i="1" s="1"/>
  <c r="J200" i="1"/>
  <c r="L200" i="1" s="1"/>
  <c r="J204" i="1"/>
  <c r="L204" i="1" s="1"/>
  <c r="J208" i="1"/>
  <c r="L208" i="1" s="1"/>
  <c r="J212" i="1"/>
  <c r="L212" i="1" s="1"/>
  <c r="J216" i="1"/>
  <c r="L216" i="1" s="1"/>
  <c r="J220" i="1"/>
  <c r="L220" i="1" s="1"/>
  <c r="J224" i="1"/>
  <c r="L224" i="1" s="1"/>
  <c r="J228" i="1"/>
  <c r="L228" i="1" s="1"/>
  <c r="J232" i="1"/>
  <c r="L232" i="1" s="1"/>
  <c r="J236" i="1"/>
  <c r="L236" i="1" s="1"/>
  <c r="J240" i="1"/>
  <c r="L240" i="1" s="1"/>
  <c r="J244" i="1"/>
  <c r="L244" i="1" s="1"/>
  <c r="J248" i="1"/>
  <c r="L248" i="1" s="1"/>
  <c r="J252" i="1"/>
  <c r="L252" i="1" s="1"/>
  <c r="J256" i="1"/>
  <c r="L256" i="1" s="1"/>
  <c r="J260" i="1"/>
  <c r="L260" i="1" s="1"/>
  <c r="J264" i="1"/>
  <c r="L264" i="1" s="1"/>
  <c r="J268" i="1"/>
  <c r="L268" i="1" s="1"/>
  <c r="J272" i="1"/>
  <c r="L272" i="1" s="1"/>
  <c r="J276" i="1"/>
  <c r="L276" i="1" s="1"/>
  <c r="J280" i="1"/>
  <c r="L280" i="1" s="1"/>
  <c r="J284" i="1"/>
  <c r="L284" i="1" s="1"/>
  <c r="J288" i="1"/>
  <c r="L288" i="1" s="1"/>
  <c r="J292" i="1"/>
  <c r="L292" i="1" s="1"/>
  <c r="J296" i="1"/>
  <c r="L296" i="1" s="1"/>
  <c r="J300" i="1"/>
  <c r="L300" i="1" s="1"/>
  <c r="J304" i="1"/>
  <c r="L304" i="1" s="1"/>
  <c r="J308" i="1"/>
  <c r="L308" i="1" s="1"/>
  <c r="J312" i="1"/>
  <c r="L312" i="1" s="1"/>
  <c r="J316" i="1"/>
  <c r="L316" i="1" s="1"/>
  <c r="J320" i="1"/>
  <c r="L320" i="1" s="1"/>
  <c r="J324" i="1"/>
  <c r="L324" i="1" s="1"/>
  <c r="J328" i="1"/>
  <c r="L328" i="1" s="1"/>
  <c r="J332" i="1"/>
  <c r="L332" i="1" s="1"/>
  <c r="J336" i="1"/>
  <c r="L336" i="1" s="1"/>
  <c r="J340" i="1"/>
  <c r="L340" i="1" s="1"/>
  <c r="J344" i="1"/>
  <c r="L344" i="1" s="1"/>
  <c r="J348" i="1"/>
  <c r="L348" i="1" s="1"/>
  <c r="J352" i="1"/>
  <c r="L352" i="1" s="1"/>
  <c r="J356" i="1"/>
  <c r="L356" i="1" s="1"/>
  <c r="J360" i="1"/>
  <c r="L360" i="1" s="1"/>
  <c r="J364" i="1"/>
  <c r="L364" i="1" s="1"/>
  <c r="J368" i="1"/>
  <c r="L368" i="1" s="1"/>
  <c r="J372" i="1"/>
  <c r="L372" i="1" s="1"/>
  <c r="J376" i="1"/>
  <c r="L376" i="1" s="1"/>
  <c r="J380" i="1"/>
  <c r="L380" i="1" s="1"/>
  <c r="J384" i="1"/>
  <c r="L384" i="1" s="1"/>
  <c r="J388" i="1"/>
  <c r="L388" i="1" s="1"/>
  <c r="J392" i="1"/>
  <c r="L392" i="1" s="1"/>
  <c r="J396" i="1"/>
  <c r="L396" i="1" s="1"/>
  <c r="J400" i="1"/>
  <c r="L400" i="1" s="1"/>
  <c r="J404" i="1"/>
  <c r="L404" i="1" s="1"/>
  <c r="J408" i="1"/>
  <c r="L408" i="1" s="1"/>
  <c r="J412" i="1"/>
  <c r="L412" i="1" s="1"/>
  <c r="J418" i="1"/>
  <c r="L418" i="1" s="1"/>
  <c r="J422" i="1"/>
  <c r="L422" i="1" s="1"/>
  <c r="J426" i="1"/>
  <c r="L426" i="1" s="1"/>
  <c r="J430" i="1"/>
  <c r="L430" i="1" s="1"/>
  <c r="J434" i="1"/>
  <c r="L434" i="1" s="1"/>
  <c r="J438" i="1"/>
  <c r="L438" i="1" s="1"/>
  <c r="J442" i="1"/>
  <c r="L442" i="1" s="1"/>
  <c r="J446" i="1"/>
  <c r="L446" i="1" s="1"/>
  <c r="J450" i="1"/>
  <c r="L450" i="1" s="1"/>
  <c r="J454" i="1"/>
  <c r="L454" i="1" s="1"/>
  <c r="J458" i="1"/>
  <c r="L458" i="1" s="1"/>
  <c r="J462" i="1"/>
  <c r="L462" i="1" s="1"/>
  <c r="J466" i="1"/>
  <c r="L466" i="1" s="1"/>
  <c r="J470" i="1"/>
  <c r="L470" i="1" s="1"/>
  <c r="J474" i="1"/>
  <c r="L474" i="1" s="1"/>
  <c r="J478" i="1"/>
  <c r="L478" i="1" s="1"/>
  <c r="J482" i="1"/>
  <c r="L482" i="1" s="1"/>
  <c r="J486" i="1"/>
  <c r="L486" i="1" s="1"/>
  <c r="J490" i="1"/>
  <c r="L490" i="1" s="1"/>
  <c r="J494" i="1"/>
  <c r="L494" i="1" s="1"/>
  <c r="J498" i="1"/>
  <c r="L498" i="1" s="1"/>
  <c r="J502" i="1"/>
  <c r="L502" i="1" s="1"/>
  <c r="J506" i="1"/>
  <c r="L506" i="1" s="1"/>
  <c r="J510" i="1"/>
  <c r="L510" i="1" s="1"/>
  <c r="J514" i="1"/>
  <c r="L514" i="1" s="1"/>
  <c r="J518" i="1"/>
  <c r="L518" i="1" s="1"/>
  <c r="J522" i="1"/>
  <c r="L522" i="1" s="1"/>
  <c r="J526" i="1"/>
  <c r="L526" i="1" s="1"/>
  <c r="J530" i="1"/>
  <c r="L530" i="1" s="1"/>
  <c r="J534" i="1"/>
  <c r="L534" i="1" s="1"/>
  <c r="J538" i="1"/>
  <c r="L538" i="1" s="1"/>
  <c r="J542" i="1"/>
  <c r="L542" i="1" s="1"/>
  <c r="J546" i="1"/>
  <c r="L546" i="1" s="1"/>
  <c r="J550" i="1"/>
  <c r="L550" i="1" s="1"/>
  <c r="J554" i="1"/>
  <c r="L554" i="1" s="1"/>
  <c r="J558" i="1"/>
  <c r="L558" i="1" s="1"/>
  <c r="J562" i="1"/>
  <c r="L562" i="1" s="1"/>
  <c r="J566" i="1"/>
  <c r="L566" i="1" s="1"/>
  <c r="J570" i="1"/>
  <c r="L570" i="1" s="1"/>
  <c r="J574" i="1"/>
  <c r="L574" i="1" s="1"/>
  <c r="J578" i="1"/>
  <c r="L578" i="1" s="1"/>
  <c r="J582" i="1"/>
  <c r="L582" i="1" s="1"/>
  <c r="J586" i="1"/>
  <c r="L586" i="1" s="1"/>
  <c r="J590" i="1"/>
  <c r="L590" i="1" s="1"/>
  <c r="J594" i="1"/>
  <c r="L594" i="1" s="1"/>
  <c r="J598" i="1"/>
  <c r="L598" i="1" s="1"/>
  <c r="J602" i="1"/>
  <c r="L602" i="1" s="1"/>
  <c r="J606" i="1"/>
  <c r="L606" i="1" s="1"/>
  <c r="J610" i="1"/>
  <c r="L610" i="1" s="1"/>
  <c r="J614" i="1"/>
  <c r="L614" i="1" s="1"/>
  <c r="J414" i="1"/>
  <c r="L414" i="1" s="1"/>
  <c r="J4" i="1"/>
  <c r="C4" i="10" s="1"/>
  <c r="E4" i="10" s="1"/>
  <c r="E33" i="10" s="1"/>
  <c r="E49" i="2"/>
  <c r="L4" i="1" l="1"/>
  <c r="E89" i="2"/>
  <c r="C45" i="6" s="1"/>
  <c r="E56" i="2"/>
  <c r="C12" i="6" s="1"/>
  <c r="E8" i="2"/>
  <c r="E53" i="2"/>
  <c r="C9" i="6" s="1"/>
  <c r="E55" i="2"/>
  <c r="C11" i="6" s="1"/>
  <c r="J13" i="1"/>
  <c r="L13" i="1" s="1"/>
  <c r="C5" i="6"/>
  <c r="A11" i="8" l="1"/>
  <c r="A10" i="8"/>
  <c r="A12" i="8"/>
  <c r="E416" i="1" l="1"/>
  <c r="C4" i="8"/>
  <c r="A5" i="8" l="1"/>
  <c r="E415" i="1" l="1"/>
  <c r="E414" i="1"/>
  <c r="C72" i="6" l="1"/>
  <c r="D14" i="7"/>
  <c r="D23" i="7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H126" i="2"/>
  <c r="G126" i="2"/>
  <c r="F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M126" i="2"/>
  <c r="O126" i="2"/>
  <c r="Q126" i="2"/>
  <c r="I126" i="2"/>
  <c r="N126" i="2"/>
  <c r="P126" i="2"/>
  <c r="J126" i="2"/>
  <c r="K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C34" i="6" l="1"/>
  <c r="F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73" i="6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<sst xmlns="http://schemas.openxmlformats.org/spreadsheetml/2006/main" count="229" uniqueCount="100">
  <si>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</si>
  <si>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</si>
  <si>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</si>
  <si>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</si>
  <si>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</si>
  <si>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</si>
  <si>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</si>
  <si>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</si>
  <si>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</si>
  <si>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</si>
  <si>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</si>
  <si>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</si>
  <si>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</si>
  <si>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</si>
  <si>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</si>
  <si>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</si>
  <si>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</si>
  <si>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</si>
  <si>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</si>
  <si>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</si>
  <si>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</si>
  <si>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</si>
  <si>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Banked? (y)</t>
  </si>
  <si>
    <t>Totals</t>
  </si>
  <si>
    <t>April</t>
  </si>
  <si>
    <t>May</t>
  </si>
  <si>
    <t>Journal</t>
  </si>
  <si>
    <t>Dr</t>
  </si>
  <si>
    <t>Cr</t>
  </si>
  <si>
    <t>Bank Balance</t>
  </si>
  <si>
    <t>June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</si>
  <si>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</si>
  <si>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</si>
  <si>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</si>
  <si>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</si>
  <si>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</si>
  <si>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</si>
  <si>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</si>
  <si>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</si>
  <si>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</si>
  <si>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</si>
  <si>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</si>
  <si>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</si>
  <si>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</si>
  <si>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</si>
  <si>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</si>
  <si>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</si>
  <si>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</si>
  <si>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</si>
  <si>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</si>
  <si>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</si>
  <si>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</si>
  <si>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</si>
  <si>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</si>
  <si>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</si>
  <si>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</si>
  <si>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</si>
  <si>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</si>
  <si>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</si>
  <si>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</si>
  <si>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</si>
  <si>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</si>
  <si>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</si>
  <si>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</si>
  <si>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</si>
  <si>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</si>
  <si>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</si>
  <si>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</si>
  <si>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</si>
  <si>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</si>
  <si>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</si>
  <si>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</si>
  <si>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</si>
  <si>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</si>
  <si>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</si>
  <si>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</si>
  <si>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Opening Balance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</si>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</sst>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0" fontId="0" fillId="4" borderId="0" xfId="0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3" fillId="0" borderId="0" xfId="1" applyNumberFormat="1" applyFont="1" applyAlignment="1" applyProtection="1">
      <alignment horizontal="right"/>
    </xf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6" xfId="0" applyNumberFormat="1" applyFont="1" applyFill="1" applyBorder="1" applyAlignment="1" applyProtection="1">
      <alignment wrapText="1"/>
      <protection locked="0"/>
    </xf>
    <xf numFmtId="0" fontId="5" fillId="9" borderId="7" xfId="0" applyFont="1" applyFill="1" applyBorder="1" applyProtection="1">
      <protection locked="0"/>
    </xf>
    <xf numFmtId="1" fontId="5" fillId="9" borderId="7" xfId="0" applyNumberFormat="1" applyFont="1" applyFill="1" applyBorder="1" applyProtection="1">
      <protection locked="0"/>
    </xf>
    <xf numFmtId="0" fontId="5" fillId="9" borderId="7" xfId="0" applyFont="1" applyFill="1" applyBorder="1" applyAlignment="1">
      <alignment wrapText="1"/>
    </xf>
    <xf numFmtId="44" fontId="5" fillId="9" borderId="7" xfId="1" applyNumberFormat="1" applyFont="1" applyFill="1" applyBorder="1" applyProtection="1">
      <protection locked="0"/>
    </xf>
    <xf numFmtId="44" fontId="5" fillId="9" borderId="8" xfId="1" applyNumberFormat="1" applyFont="1" applyFill="1" applyBorder="1"/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10" xfId="1" applyNumberFormat="1" applyFont="1" applyFill="1" applyBorder="1" applyProtection="1">
      <protection locked="0"/>
    </xf>
    <xf numFmtId="166" fontId="4" fillId="10" borderId="9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44" fontId="4" fillId="10" borderId="10" xfId="1" applyNumberFormat="1" applyFont="1" applyFill="1" applyBorder="1"/>
    <xf numFmtId="0" fontId="6" fillId="10" borderId="3" xfId="0" applyNumberFormat="1" applyFont="1" applyFill="1" applyBorder="1" applyAlignment="1">
      <alignment wrapText="1"/>
    </xf>
    <xf numFmtId="165" fontId="7" fillId="10" borderId="9" xfId="0" applyNumberFormat="1" applyFont="1" applyFill="1" applyBorder="1" applyAlignment="1" applyProtection="1">
      <alignment horizontal="center" vertical="center"/>
      <protection locked="0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165" fontId="7" fillId="10" borderId="9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165" fontId="6" fillId="10" borderId="9" xfId="0" applyNumberFormat="1" applyFont="1" applyFill="1" applyBorder="1" applyProtection="1">
      <protection locked="0"/>
    </xf>
    <xf numFmtId="165" fontId="4" fillId="10" borderId="9" xfId="0" applyNumberFormat="1" applyFont="1" applyFill="1" applyBorder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165" fontId="6" fillId="10" borderId="9" xfId="0" applyNumberFormat="1" applyFont="1" applyFill="1" applyBorder="1" applyAlignment="1" applyProtection="1">
      <alignment horizontal="right" vertical="center"/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165" fontId="4" fillId="10" borderId="5" xfId="0" applyNumberFormat="1" applyFont="1" applyFill="1" applyBorder="1" applyProtection="1">
      <protection locked="0"/>
    </xf>
    <xf numFmtId="0" fontId="4" fillId="10" borderId="11" xfId="0" applyNumberFormat="1" applyFont="1" applyFill="1" applyBorder="1" applyProtection="1">
      <protection locked="0"/>
    </xf>
    <xf numFmtId="0" fontId="4" fillId="10" borderId="11" xfId="0" applyFont="1" applyFill="1" applyBorder="1" applyProtection="1">
      <protection locked="0"/>
    </xf>
    <xf numFmtId="1" fontId="4" fillId="10" borderId="11" xfId="0" applyNumberFormat="1" applyFont="1" applyFill="1" applyBorder="1" applyProtection="1">
      <protection locked="0"/>
    </xf>
    <xf numFmtId="0" fontId="4" fillId="10" borderId="11" xfId="0" applyNumberFormat="1" applyFont="1" applyFill="1" applyBorder="1" applyAlignment="1">
      <alignment wrapText="1"/>
    </xf>
    <xf numFmtId="165" fontId="4" fillId="10" borderId="9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7" xfId="1" applyNumberFormat="1" applyFont="1" applyFill="1" applyBorder="1" applyProtection="1">
      <protection locked="0"/>
    </xf>
    <xf numFmtId="44" fontId="5" fillId="12" borderId="7" xfId="1" applyNumberFormat="1" applyFont="1" applyFill="1" applyBorder="1"/>
    <xf numFmtId="44" fontId="4" fillId="12" borderId="8" xfId="1" applyNumberFormat="1" applyFont="1" applyFill="1" applyBorder="1" applyProtection="1">
      <protection locked="0"/>
    </xf>
    <xf numFmtId="44" fontId="4" fillId="12" borderId="10" xfId="1" applyNumberFormat="1" applyFont="1" applyFill="1" applyBorder="1" applyProtection="1">
      <protection locked="0"/>
    </xf>
    <xf numFmtId="44" fontId="4" fillId="12" borderId="10" xfId="1" applyNumberFormat="1" applyFont="1" applyFill="1" applyBorder="1"/>
    <xf numFmtId="44" fontId="4" fillId="12" borderId="4" xfId="1" applyNumberFormat="1" applyFont="1" applyFill="1" applyBorder="1" applyProtection="1">
      <protection locked="0"/>
    </xf>
    <xf numFmtId="44" fontId="4" fillId="12" borderId="4" xfId="1" applyNumberFormat="1" applyFont="1" applyFill="1" applyBorder="1"/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7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1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29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617" headerRowDxfId="28" dataDxfId="26" totalsRowDxfId="24" headerRowBorderDxfId="27" tableBorderDxfId="25" headerRowCellStyle="Currency">
  <autoFilter ref="A1:L617"/>
  <sortState ref="A2:N617">
    <sortCondition ref="A1:A617"/>
  </sortState>
  <tableColumns count="12">
    <tableColumn id="1" name="Date" totalsRowLabel="Total" dataDxfId="23" totalsRowDxfId="22"/>
    <tableColumn id="2" name="Details" dataDxfId="21" totalsRowDxfId="20"/>
    <tableColumn id="3" name="Ref" dataDxfId="19" totalsRowDxfId="18"/>
    <tableColumn id="4" name="Account #" dataDxfId="17" totalsRowDxfId="16"/>
    <tableColumn id="5" name="Account Name" dataDxfId="15" totalsRowDxfId="14">
      <calculatedColumnFormula>LOOKUP(D2,Accounts!A:A,Accounts!B:B)</calculatedColumnFormula>
    </tableColumn>
    <tableColumn id="18" name="Amount" dataDxfId="13" totalsRowDxfId="12" dataCellStyle="Currency">
      <calculatedColumnFormula>#REF!-#REF!</calculatedColumnFormula>
    </tableColumn>
    <tableColumn id="10" name="Banked? (y)" dataDxfId="11" totalsRowDxfId="10"/>
    <tableColumn id="11" name="Bank Balance" dataDxfId="9" totalsRowDxfId="8" dataCellStyle="Currency">
      <calculatedColumnFormula>IF(G2="y",H1+#REF!,H1)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BO1867"/>
  <sheetViews>
    <sheetView zoomScaleNormal="100" workbookViewId="0">
      <selection activeCell="A3" sqref="A3"/>
    </sheetView>
  </sheetViews>
  <sheetFormatPr defaultColWidth="11.5703125" defaultRowHeight="12.75" x14ac:dyDescent="0.2"/>
  <cols>
    <col min="1" max="1" width="11.140625" style="74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24.42578125" style="162" customWidth="1"/>
    <col min="7" max="7" width="16" style="42" customWidth="1"/>
    <col min="8" max="8" width="18" style="12" customWidth="1"/>
    <col min="9" max="9" width="12.85546875" style="143" customWidth="1"/>
    <col min="10" max="10" width="11.5703125" style="143"/>
    <col min="11" max="11" width="16.28515625" style="143" customWidth="1"/>
    <col min="12" max="12" width="21.5703125" style="131" customWidth="1"/>
  </cols>
  <sheetData>
    <row r="1" spans="1:12" s="5" customFormat="1" x14ac:dyDescent="0.2">
      <c r="A1" s="90" t="s">
        <v>0</v>
      </c>
      <c r="B1" s="91" t="s">
        <v>19</v>
      </c>
      <c r="C1" s="91" t="s">
        <v>20</v>
      </c>
      <c r="D1" s="92" t="s">
        <v>21</v>
      </c>
      <c r="E1" s="93" t="s">
        <v>1</v>
      </c>
      <c r="F1" s="155" t="s">
        <v>67</v>
      </c>
      <c r="G1" s="94" t="s">
        <v>22</v>
      </c>
      <c r="H1" s="95" t="s">
        <v>29</v>
      </c>
      <c r="I1" s="136" t="s">
        <v>82</v>
      </c>
      <c r="J1" s="136" t="s">
        <v>99</v>
      </c>
      <c r="K1" s="136" t="s">
        <v>83</v>
      </c>
      <c r="L1" s="137" t="s">
        <v>84</v>
      </c>
    </row>
    <row r="2" spans="1:12" x14ac:dyDescent="0.2">
      <c r="A2" s="130">
        <v>41275</v>
      </c>
      <c r="B2" s="96" t="s">
        <v>76</v>
      </c>
      <c r="C2" s="97"/>
      <c r="D2" s="98"/>
      <c r="E2" s="99"/>
      <c r="F2" s="156"/>
      <c r="G2" s="100"/>
      <c r="H2" s="101"/>
      <c r="I2" s="138"/>
      <c r="J2" s="138">
        <f>Table1[[#This Row],[Amount]]</f>
        <v>0</v>
      </c>
      <c r="K2" s="138"/>
      <c r="L2" s="138">
        <f>Table1[[#This Row],[Amount]]-Table1[[#This Row],[Amount1]]</f>
        <v>0</v>
      </c>
    </row>
    <row r="3" spans="1:12" x14ac:dyDescent="0.2">
      <c r="A3" s="102"/>
      <c r="B3" s="96"/>
      <c r="C3" s="97"/>
      <c r="D3" s="98"/>
      <c r="E3" s="103" t="e">
        <f>LOOKUP(D3,Accounts!A:A,Accounts!B:B)</f>
        <v>#N/A</v>
      </c>
      <c r="F3" s="156"/>
      <c r="G3" s="97"/>
      <c r="H3" s="104">
        <f>IF(G3="y",H2+Table1[[#This Row],[Amount]],H2)</f>
        <v>0</v>
      </c>
      <c r="I3" s="139"/>
      <c r="J3" s="139">
        <f>Table1[[#This Row],[Amount]]</f>
        <v>0</v>
      </c>
      <c r="K3" s="139"/>
      <c r="L3" s="140">
        <f>Table1[[#This Row],[Amount]]-Table1[[#This Row],[Amount1]]</f>
        <v>0</v>
      </c>
    </row>
    <row r="4" spans="1:12" x14ac:dyDescent="0.2">
      <c r="A4" s="102"/>
      <c r="B4" s="96"/>
      <c r="C4" s="97"/>
      <c r="D4" s="98"/>
      <c r="E4" s="103" t="e">
        <f>LOOKUP(D4,Accounts!A:A,Accounts!B:B)</f>
        <v>#N/A</v>
      </c>
      <c r="F4" s="156"/>
      <c r="G4" s="97"/>
      <c r="H4" s="104">
        <f>IF(G4="y",H3+Table1[[#This Row],[Amount]],H3)</f>
        <v>0</v>
      </c>
      <c r="I4" s="139"/>
      <c r="J4" s="139">
        <f>Table1[[#This Row],[Amount]]</f>
        <v>0</v>
      </c>
      <c r="K4" s="139"/>
      <c r="L4" s="140">
        <f>Table1[[#This Row],[Amount]]-Table1[[#This Row],[Amount1]]</f>
        <v>0</v>
      </c>
    </row>
    <row r="5" spans="1:12" x14ac:dyDescent="0.2">
      <c r="A5" s="102"/>
      <c r="B5" s="96"/>
      <c r="C5" s="97"/>
      <c r="D5" s="98"/>
      <c r="E5" s="103" t="e">
        <f>LOOKUP(D5,Accounts!A:A,Accounts!B:B)</f>
        <v>#N/A</v>
      </c>
      <c r="F5" s="156"/>
      <c r="G5" s="97"/>
      <c r="H5" s="104">
        <f>IF(G5="y",H4+Table1[[#This Row],[Amount]],H4)</f>
        <v>0</v>
      </c>
      <c r="I5" s="139"/>
      <c r="J5" s="139">
        <f>Table1[[#This Row],[Amount]]</f>
        <v>0</v>
      </c>
      <c r="K5" s="139"/>
      <c r="L5" s="140">
        <f>Table1[[#This Row],[Amount]]-Table1[[#This Row],[Amount1]]</f>
        <v>0</v>
      </c>
    </row>
    <row r="6" spans="1:12" x14ac:dyDescent="0.2">
      <c r="A6" s="102"/>
      <c r="B6" s="96"/>
      <c r="C6" s="97"/>
      <c r="D6" s="98"/>
      <c r="E6" s="103" t="e">
        <f>LOOKUP(D6,Accounts!A:A,Accounts!B:B)</f>
        <v>#N/A</v>
      </c>
      <c r="F6" s="156"/>
      <c r="G6" s="97"/>
      <c r="H6" s="104">
        <f>IF(G6="y",H5+Table1[[#This Row],[Amount]],H5)</f>
        <v>0</v>
      </c>
      <c r="I6" s="139"/>
      <c r="J6" s="139">
        <f>Table1[[#This Row],[Amount]]</f>
        <v>0</v>
      </c>
      <c r="K6" s="139"/>
      <c r="L6" s="140">
        <f>Table1[[#This Row],[Amount]]-Table1[[#This Row],[Amount1]]</f>
        <v>0</v>
      </c>
    </row>
    <row r="7" spans="1:12" x14ac:dyDescent="0.2">
      <c r="A7" s="102"/>
      <c r="B7" s="96"/>
      <c r="C7" s="97"/>
      <c r="D7" s="98"/>
      <c r="E7" s="103" t="e">
        <f>LOOKUP(D7,Accounts!A:A,Accounts!B:B)</f>
        <v>#N/A</v>
      </c>
      <c r="F7" s="156"/>
      <c r="G7" s="97"/>
      <c r="H7" s="104">
        <f>IF(G7="y",H6+Table1[[#This Row],[Amount]],H6)</f>
        <v>0</v>
      </c>
      <c r="I7" s="139"/>
      <c r="J7" s="139">
        <f>Table1[[#This Row],[Amount]]</f>
        <v>0</v>
      </c>
      <c r="K7" s="139"/>
      <c r="L7" s="140">
        <f>Table1[[#This Row],[Amount]]-Table1[[#This Row],[Amount1]]</f>
        <v>0</v>
      </c>
    </row>
    <row r="8" spans="1:12" x14ac:dyDescent="0.2">
      <c r="A8" s="102"/>
      <c r="B8" s="96"/>
      <c r="C8" s="97"/>
      <c r="D8" s="98"/>
      <c r="E8" s="103" t="e">
        <f>LOOKUP(D8,Accounts!A:A,Accounts!B:B)</f>
        <v>#N/A</v>
      </c>
      <c r="F8" s="156"/>
      <c r="G8" s="97"/>
      <c r="H8" s="104">
        <f>IF(G8="y",H7+Table1[[#This Row],[Amount]],H7)</f>
        <v>0</v>
      </c>
      <c r="I8" s="139"/>
      <c r="J8" s="139">
        <f>Table1[[#This Row],[Amount]]</f>
        <v>0</v>
      </c>
      <c r="K8" s="139"/>
      <c r="L8" s="140">
        <f>Table1[[#This Row],[Amount]]-Table1[[#This Row],[Amount1]]</f>
        <v>0</v>
      </c>
    </row>
    <row r="9" spans="1:12" x14ac:dyDescent="0.2">
      <c r="A9" s="102"/>
      <c r="B9" s="96"/>
      <c r="C9" s="97"/>
      <c r="D9" s="98"/>
      <c r="E9" s="103" t="e">
        <f>LOOKUP(D9,Accounts!A:A,Accounts!B:B)</f>
        <v>#N/A</v>
      </c>
      <c r="F9" s="156"/>
      <c r="G9" s="97"/>
      <c r="H9" s="104">
        <f>IF(G9="y",H8+Table1[[#This Row],[Amount]],H8)</f>
        <v>0</v>
      </c>
      <c r="I9" s="139"/>
      <c r="J9" s="139">
        <f>Table1[[#This Row],[Amount]]</f>
        <v>0</v>
      </c>
      <c r="K9" s="139"/>
      <c r="L9" s="140">
        <f>Table1[[#This Row],[Amount]]-Table1[[#This Row],[Amount1]]</f>
        <v>0</v>
      </c>
    </row>
    <row r="10" spans="1:12" x14ac:dyDescent="0.2">
      <c r="A10" s="102"/>
      <c r="B10" s="96"/>
      <c r="C10" s="97"/>
      <c r="D10" s="98"/>
      <c r="E10" s="103" t="e">
        <f>LOOKUP(D10,Accounts!A:A,Accounts!B:B)</f>
        <v>#N/A</v>
      </c>
      <c r="F10" s="156"/>
      <c r="G10" s="97"/>
      <c r="H10" s="104">
        <f>IF(G10="y",H9+Table1[[#This Row],[Amount]],H9)</f>
        <v>0</v>
      </c>
      <c r="I10" s="139"/>
      <c r="J10" s="139">
        <f>Table1[[#This Row],[Amount]]</f>
        <v>0</v>
      </c>
      <c r="K10" s="139"/>
      <c r="L10" s="140">
        <f>Table1[[#This Row],[Amount]]-Table1[[#This Row],[Amount1]]</f>
        <v>0</v>
      </c>
    </row>
    <row r="11" spans="1:12" x14ac:dyDescent="0.2">
      <c r="A11" s="102"/>
      <c r="B11" s="96"/>
      <c r="C11" s="97"/>
      <c r="D11" s="98"/>
      <c r="E11" s="103" t="e">
        <f>LOOKUP(D11,Accounts!A:A,Accounts!B:B)</f>
        <v>#N/A</v>
      </c>
      <c r="F11" s="156"/>
      <c r="G11" s="97"/>
      <c r="H11" s="104">
        <f>IF(G11="y",H10+Table1[[#This Row],[Amount]],H10)</f>
        <v>0</v>
      </c>
      <c r="I11" s="139"/>
      <c r="J11" s="139">
        <f>Table1[[#This Row],[Amount]]</f>
        <v>0</v>
      </c>
      <c r="K11" s="139"/>
      <c r="L11" s="140">
        <f>Table1[[#This Row],[Amount]]-Table1[[#This Row],[Amount1]]</f>
        <v>0</v>
      </c>
    </row>
    <row r="12" spans="1:12" x14ac:dyDescent="0.2">
      <c r="A12" s="102"/>
      <c r="B12" s="96"/>
      <c r="C12" s="97"/>
      <c r="D12" s="98"/>
      <c r="E12" s="103" t="e">
        <f>LOOKUP(D12,Accounts!A:A,Accounts!B:B)</f>
        <v>#N/A</v>
      </c>
      <c r="F12" s="156"/>
      <c r="G12" s="97"/>
      <c r="H12" s="104">
        <f>IF(G12="y",H11+Table1[[#This Row],[Amount]],H11)</f>
        <v>0</v>
      </c>
      <c r="I12" s="139"/>
      <c r="J12" s="139">
        <f>Table1[[#This Row],[Amount]]</f>
        <v>0</v>
      </c>
      <c r="K12" s="139"/>
      <c r="L12" s="140">
        <f>Table1[[#This Row],[Amount]]-Table1[[#This Row],[Amount1]]</f>
        <v>0</v>
      </c>
    </row>
    <row r="13" spans="1:12" x14ac:dyDescent="0.2">
      <c r="A13" s="102"/>
      <c r="B13" s="96"/>
      <c r="C13" s="97"/>
      <c r="D13" s="98"/>
      <c r="E13" s="103" t="e">
        <f>LOOKUP(D13,Accounts!A:A,Accounts!B:B)</f>
        <v>#N/A</v>
      </c>
      <c r="F13" s="156"/>
      <c r="G13" s="97"/>
      <c r="H13" s="104">
        <f>IF(G13="y",H12+Table1[[#This Row],[Amount]],H12)</f>
        <v>0</v>
      </c>
      <c r="I13" s="139"/>
      <c r="J13" s="139">
        <f>Table1[[#This Row],[Amount]]</f>
        <v>0</v>
      </c>
      <c r="K13" s="139"/>
      <c r="L13" s="140">
        <f>Table1[[#This Row],[Amount]]-Table1[[#This Row],[Amount1]]</f>
        <v>0</v>
      </c>
    </row>
    <row r="14" spans="1:12" x14ac:dyDescent="0.2">
      <c r="A14" s="102"/>
      <c r="B14" s="96"/>
      <c r="C14" s="97"/>
      <c r="D14" s="98"/>
      <c r="E14" s="103" t="e">
        <f>LOOKUP(D14,Accounts!A:A,Accounts!B:B)</f>
        <v>#N/A</v>
      </c>
      <c r="F14" s="156"/>
      <c r="G14" s="97"/>
      <c r="H14" s="104">
        <f>IF(G14="y",H13+Table1[[#This Row],[Amount]],H13)</f>
        <v>0</v>
      </c>
      <c r="I14" s="139"/>
      <c r="J14" s="139">
        <f>Table1[[#This Row],[Amount]]</f>
        <v>0</v>
      </c>
      <c r="K14" s="139"/>
      <c r="L14" s="140">
        <f>Table1[[#This Row],[Amount]]-Table1[[#This Row],[Amount1]]</f>
        <v>0</v>
      </c>
    </row>
    <row r="15" spans="1:12" x14ac:dyDescent="0.2">
      <c r="A15" s="102"/>
      <c r="B15" s="96"/>
      <c r="C15" s="97"/>
      <c r="D15" s="98"/>
      <c r="E15" s="103" t="e">
        <f>LOOKUP(D15,Accounts!A:A,Accounts!B:B)</f>
        <v>#N/A</v>
      </c>
      <c r="F15" s="156"/>
      <c r="G15" s="97"/>
      <c r="H15" s="104">
        <f>IF(G15="y",H14+Table1[[#This Row],[Amount]],H14)</f>
        <v>0</v>
      </c>
      <c r="I15" s="139"/>
      <c r="J15" s="139">
        <f>Table1[[#This Row],[Amount]]</f>
        <v>0</v>
      </c>
      <c r="K15" s="139"/>
      <c r="L15" s="140">
        <f>Table1[[#This Row],[Amount]]-Table1[[#This Row],[Amount1]]</f>
        <v>0</v>
      </c>
    </row>
    <row r="16" spans="1:12" x14ac:dyDescent="0.2">
      <c r="A16" s="102"/>
      <c r="B16" s="96"/>
      <c r="C16" s="97"/>
      <c r="D16" s="98"/>
      <c r="E16" s="103" t="e">
        <f>LOOKUP(D16,Accounts!A:A,Accounts!B:B)</f>
        <v>#N/A</v>
      </c>
      <c r="F16" s="156"/>
      <c r="G16" s="97"/>
      <c r="H16" s="104">
        <f>IF(G16="y",H15+Table1[[#This Row],[Amount]],H15)</f>
        <v>0</v>
      </c>
      <c r="I16" s="139"/>
      <c r="J16" s="139">
        <f>Table1[[#This Row],[Amount]]</f>
        <v>0</v>
      </c>
      <c r="K16" s="139"/>
      <c r="L16" s="140">
        <f>Table1[[#This Row],[Amount]]-Table1[[#This Row],[Amount1]]</f>
        <v>0</v>
      </c>
    </row>
    <row r="17" spans="1:12" x14ac:dyDescent="0.2">
      <c r="A17" s="102"/>
      <c r="B17" s="96"/>
      <c r="C17" s="97"/>
      <c r="D17" s="98"/>
      <c r="E17" s="103" t="e">
        <f>LOOKUP(D17,Accounts!A:A,Accounts!B:B)</f>
        <v>#N/A</v>
      </c>
      <c r="F17" s="156"/>
      <c r="G17" s="97"/>
      <c r="H17" s="104">
        <f>IF(G17="y",H16+Table1[[#This Row],[Amount]],H16)</f>
        <v>0</v>
      </c>
      <c r="I17" s="139"/>
      <c r="J17" s="139">
        <f>Table1[[#This Row],[Amount]]</f>
        <v>0</v>
      </c>
      <c r="K17" s="139"/>
      <c r="L17" s="140">
        <f>Table1[[#This Row],[Amount]]-Table1[[#This Row],[Amount1]]</f>
        <v>0</v>
      </c>
    </row>
    <row r="18" spans="1:12" x14ac:dyDescent="0.2">
      <c r="A18" s="102"/>
      <c r="B18" s="96"/>
      <c r="C18" s="97"/>
      <c r="D18" s="98"/>
      <c r="E18" s="103" t="e">
        <f>LOOKUP(D18,Accounts!A:A,Accounts!B:B)</f>
        <v>#N/A</v>
      </c>
      <c r="F18" s="156"/>
      <c r="G18" s="97"/>
      <c r="H18" s="104">
        <f>IF(G18="y",H17+Table1[[#This Row],[Amount]],H17)</f>
        <v>0</v>
      </c>
      <c r="I18" s="139"/>
      <c r="J18" s="139">
        <f>Table1[[#This Row],[Amount]]</f>
        <v>0</v>
      </c>
      <c r="K18" s="139"/>
      <c r="L18" s="140">
        <f>Table1[[#This Row],[Amount]]-Table1[[#This Row],[Amount1]]</f>
        <v>0</v>
      </c>
    </row>
    <row r="19" spans="1:12" x14ac:dyDescent="0.2">
      <c r="A19" s="102"/>
      <c r="B19" s="96"/>
      <c r="C19" s="97"/>
      <c r="D19" s="98"/>
      <c r="E19" s="103" t="e">
        <f>LOOKUP(D19,Accounts!A:A,Accounts!B:B)</f>
        <v>#N/A</v>
      </c>
      <c r="F19" s="156"/>
      <c r="G19" s="97"/>
      <c r="H19" s="104">
        <f>IF(G19="y",H18+Table1[[#This Row],[Amount]],H18)</f>
        <v>0</v>
      </c>
      <c r="I19" s="139"/>
      <c r="J19" s="139">
        <f>Table1[[#This Row],[Amount]]</f>
        <v>0</v>
      </c>
      <c r="K19" s="139"/>
      <c r="L19" s="140">
        <f>Table1[[#This Row],[Amount]]-Table1[[#This Row],[Amount1]]</f>
        <v>0</v>
      </c>
    </row>
    <row r="20" spans="1:12" x14ac:dyDescent="0.2">
      <c r="A20" s="102"/>
      <c r="B20" s="96"/>
      <c r="C20" s="97"/>
      <c r="D20" s="98"/>
      <c r="E20" s="103" t="e">
        <f>LOOKUP(D20,Accounts!A:A,Accounts!B:B)</f>
        <v>#N/A</v>
      </c>
      <c r="F20" s="156"/>
      <c r="G20" s="97"/>
      <c r="H20" s="104">
        <f>IF(G20="y",H19+Table1[[#This Row],[Amount]],H19)</f>
        <v>0</v>
      </c>
      <c r="I20" s="139"/>
      <c r="J20" s="139">
        <f>Table1[[#This Row],[Amount]]</f>
        <v>0</v>
      </c>
      <c r="K20" s="139"/>
      <c r="L20" s="140">
        <f>Table1[[#This Row],[Amount]]-Table1[[#This Row],[Amount1]]</f>
        <v>0</v>
      </c>
    </row>
    <row r="21" spans="1:12" x14ac:dyDescent="0.2">
      <c r="A21" s="102"/>
      <c r="B21" s="96"/>
      <c r="C21" s="97"/>
      <c r="D21" s="98"/>
      <c r="E21" s="103" t="e">
        <f>LOOKUP(D21,Accounts!A:A,Accounts!B:B)</f>
        <v>#N/A</v>
      </c>
      <c r="F21" s="156"/>
      <c r="G21" s="97"/>
      <c r="H21" s="104">
        <f>IF(G21="y",H20+Table1[[#This Row],[Amount]],H20)</f>
        <v>0</v>
      </c>
      <c r="I21" s="139"/>
      <c r="J21" s="139">
        <f>Table1[[#This Row],[Amount]]</f>
        <v>0</v>
      </c>
      <c r="K21" s="139"/>
      <c r="L21" s="140">
        <f>Table1[[#This Row],[Amount]]-Table1[[#This Row],[Amount1]]</f>
        <v>0</v>
      </c>
    </row>
    <row r="22" spans="1:12" x14ac:dyDescent="0.2">
      <c r="A22" s="102"/>
      <c r="B22" s="96"/>
      <c r="C22" s="97"/>
      <c r="D22" s="98"/>
      <c r="E22" s="103" t="e">
        <f>LOOKUP(D22,Accounts!A:A,Accounts!B:B)</f>
        <v>#N/A</v>
      </c>
      <c r="F22" s="156"/>
      <c r="G22" s="97"/>
      <c r="H22" s="104">
        <f>IF(G22="y",H21+Table1[[#This Row],[Amount]],H21)</f>
        <v>0</v>
      </c>
      <c r="I22" s="139"/>
      <c r="J22" s="139">
        <f>Table1[[#This Row],[Amount]]</f>
        <v>0</v>
      </c>
      <c r="K22" s="139"/>
      <c r="L22" s="140">
        <f>Table1[[#This Row],[Amount]]-Table1[[#This Row],[Amount1]]</f>
        <v>0</v>
      </c>
    </row>
    <row r="23" spans="1:12" x14ac:dyDescent="0.2">
      <c r="A23" s="102"/>
      <c r="B23" s="96"/>
      <c r="C23" s="97"/>
      <c r="D23" s="98"/>
      <c r="E23" s="103" t="e">
        <f>LOOKUP(D23,Accounts!A:A,Accounts!B:B)</f>
        <v>#N/A</v>
      </c>
      <c r="F23" s="156"/>
      <c r="G23" s="97"/>
      <c r="H23" s="104">
        <f>IF(G23="y",H22+Table1[[#This Row],[Amount]],H22)</f>
        <v>0</v>
      </c>
      <c r="I23" s="139"/>
      <c r="J23" s="139">
        <f>Table1[[#This Row],[Amount]]</f>
        <v>0</v>
      </c>
      <c r="K23" s="139"/>
      <c r="L23" s="140">
        <f>Table1[[#This Row],[Amount]]-Table1[[#This Row],[Amount1]]</f>
        <v>0</v>
      </c>
    </row>
    <row r="24" spans="1:12" x14ac:dyDescent="0.2">
      <c r="A24" s="102"/>
      <c r="B24" s="96"/>
      <c r="C24" s="97"/>
      <c r="D24" s="98"/>
      <c r="E24" s="103" t="e">
        <f>LOOKUP(D24,Accounts!A:A,Accounts!B:B)</f>
        <v>#N/A</v>
      </c>
      <c r="F24" s="156"/>
      <c r="G24" s="97"/>
      <c r="H24" s="104">
        <f>IF(G24="y",H23+Table1[[#This Row],[Amount]],H23)</f>
        <v>0</v>
      </c>
      <c r="I24" s="139"/>
      <c r="J24" s="139">
        <f>Table1[[#This Row],[Amount]]</f>
        <v>0</v>
      </c>
      <c r="K24" s="139"/>
      <c r="L24" s="140">
        <f>Table1[[#This Row],[Amount]]-Table1[[#This Row],[Amount1]]</f>
        <v>0</v>
      </c>
    </row>
    <row r="25" spans="1:12" x14ac:dyDescent="0.2">
      <c r="A25" s="102"/>
      <c r="B25" s="96"/>
      <c r="C25" s="97"/>
      <c r="D25" s="98"/>
      <c r="E25" s="105" t="e">
        <f>LOOKUP(D25,Accounts!A:A,Accounts!B:B)</f>
        <v>#N/A</v>
      </c>
      <c r="F25" s="157"/>
      <c r="G25" s="97"/>
      <c r="H25" s="104">
        <f>IF(G25="y",H24+Table1[[#This Row],[Amount]],H24)</f>
        <v>0</v>
      </c>
      <c r="I25" s="139"/>
      <c r="J25" s="139">
        <f>Table1[[#This Row],[Amount]]</f>
        <v>0</v>
      </c>
      <c r="K25" s="139"/>
      <c r="L25" s="140">
        <f>Table1[[#This Row],[Amount]]-Table1[[#This Row],[Amount1]]</f>
        <v>0</v>
      </c>
    </row>
    <row r="26" spans="1:12" x14ac:dyDescent="0.2">
      <c r="A26" s="102"/>
      <c r="B26" s="96"/>
      <c r="C26" s="97"/>
      <c r="D26" s="98"/>
      <c r="E26" s="103" t="e">
        <f>LOOKUP(D26,Accounts!A:A,Accounts!B:B)</f>
        <v>#N/A</v>
      </c>
      <c r="F26" s="156"/>
      <c r="G26" s="97"/>
      <c r="H26" s="104">
        <f>IF(G26="y",H25+Table1[[#This Row],[Amount]],H25)</f>
        <v>0</v>
      </c>
      <c r="I26" s="139"/>
      <c r="J26" s="139">
        <f>Table1[[#This Row],[Amount]]</f>
        <v>0</v>
      </c>
      <c r="K26" s="139"/>
      <c r="L26" s="140">
        <f>Table1[[#This Row],[Amount]]-Table1[[#This Row],[Amount1]]</f>
        <v>0</v>
      </c>
    </row>
    <row r="27" spans="1:12" x14ac:dyDescent="0.2">
      <c r="A27" s="102"/>
      <c r="B27" s="96"/>
      <c r="C27" s="97"/>
      <c r="D27" s="98"/>
      <c r="E27" s="103" t="e">
        <f>LOOKUP(D27,Accounts!A:A,Accounts!B:B)</f>
        <v>#N/A</v>
      </c>
      <c r="F27" s="156"/>
      <c r="G27" s="97"/>
      <c r="H27" s="104">
        <f>IF(G27="y",H26+Table1[[#This Row],[Amount]],H26)</f>
        <v>0</v>
      </c>
      <c r="I27" s="139"/>
      <c r="J27" s="139">
        <f>Table1[[#This Row],[Amount]]</f>
        <v>0</v>
      </c>
      <c r="K27" s="139"/>
      <c r="L27" s="140">
        <f>Table1[[#This Row],[Amount]]-Table1[[#This Row],[Amount1]]</f>
        <v>0</v>
      </c>
    </row>
    <row r="28" spans="1:12" x14ac:dyDescent="0.2">
      <c r="A28" s="102"/>
      <c r="B28" s="96"/>
      <c r="C28" s="97"/>
      <c r="D28" s="98"/>
      <c r="E28" s="103" t="e">
        <f>LOOKUP(D28,Accounts!A:A,Accounts!B:B)</f>
        <v>#N/A</v>
      </c>
      <c r="F28" s="156"/>
      <c r="G28" s="97"/>
      <c r="H28" s="104">
        <f>IF(G28="y",H27+Table1[[#This Row],[Amount]],H27)</f>
        <v>0</v>
      </c>
      <c r="I28" s="139"/>
      <c r="J28" s="139">
        <f>Table1[[#This Row],[Amount]]</f>
        <v>0</v>
      </c>
      <c r="K28" s="139"/>
      <c r="L28" s="140">
        <f>Table1[[#This Row],[Amount]]-Table1[[#This Row],[Amount1]]</f>
        <v>0</v>
      </c>
    </row>
    <row r="29" spans="1:12" x14ac:dyDescent="0.2">
      <c r="A29" s="102"/>
      <c r="B29" s="96"/>
      <c r="C29" s="97"/>
      <c r="D29" s="98"/>
      <c r="E29" s="105" t="e">
        <f>LOOKUP(D29,Accounts!A:A,Accounts!B:B)</f>
        <v>#N/A</v>
      </c>
      <c r="F29" s="157"/>
      <c r="G29" s="97"/>
      <c r="H29" s="104">
        <f>IF(G29="y",H28+Table1[[#This Row],[Amount]],H28)</f>
        <v>0</v>
      </c>
      <c r="I29" s="139"/>
      <c r="J29" s="139">
        <f>Table1[[#This Row],[Amount]]</f>
        <v>0</v>
      </c>
      <c r="K29" s="139"/>
      <c r="L29" s="140">
        <f>Table1[[#This Row],[Amount]]-Table1[[#This Row],[Amount1]]</f>
        <v>0</v>
      </c>
    </row>
    <row r="30" spans="1:12" x14ac:dyDescent="0.2">
      <c r="A30" s="102"/>
      <c r="B30" s="96"/>
      <c r="C30" s="97"/>
      <c r="D30" s="98"/>
      <c r="E30" s="103" t="e">
        <f>LOOKUP(D30,Accounts!A:A,Accounts!B:B)</f>
        <v>#N/A</v>
      </c>
      <c r="F30" s="156"/>
      <c r="G30" s="97"/>
      <c r="H30" s="104">
        <f>IF(G30="y",H29+Table1[[#This Row],[Amount]],H29)</f>
        <v>0</v>
      </c>
      <c r="I30" s="139"/>
      <c r="J30" s="139">
        <f>Table1[[#This Row],[Amount]]</f>
        <v>0</v>
      </c>
      <c r="K30" s="139"/>
      <c r="L30" s="140">
        <f>Table1[[#This Row],[Amount]]-Table1[[#This Row],[Amount1]]</f>
        <v>0</v>
      </c>
    </row>
    <row r="31" spans="1:12" x14ac:dyDescent="0.2">
      <c r="A31" s="102"/>
      <c r="B31" s="96"/>
      <c r="C31" s="97"/>
      <c r="D31" s="98"/>
      <c r="E31" s="105" t="e">
        <f>LOOKUP(D31,Accounts!A:A,Accounts!B:B)</f>
        <v>#N/A</v>
      </c>
      <c r="F31" s="157"/>
      <c r="G31" s="97"/>
      <c r="H31" s="104">
        <f>IF(G31="y",H30+Table1[[#This Row],[Amount]],H30)</f>
        <v>0</v>
      </c>
      <c r="I31" s="139"/>
      <c r="J31" s="139">
        <f>Table1[[#This Row],[Amount]]</f>
        <v>0</v>
      </c>
      <c r="K31" s="139"/>
      <c r="L31" s="140">
        <f>Table1[[#This Row],[Amount]]-Table1[[#This Row],[Amount1]]</f>
        <v>0</v>
      </c>
    </row>
    <row r="32" spans="1:12" x14ac:dyDescent="0.2">
      <c r="A32" s="102"/>
      <c r="B32" s="96"/>
      <c r="C32" s="97"/>
      <c r="D32" s="98"/>
      <c r="E32" s="99" t="e">
        <f>LOOKUP(D32,Accounts!A:A,Accounts!B:B)</f>
        <v>#N/A</v>
      </c>
      <c r="F32" s="156"/>
      <c r="G32" s="97"/>
      <c r="H32" s="104">
        <f>IF(G32="y",H31+Table1[[#This Row],[Amount]],H31)</f>
        <v>0</v>
      </c>
      <c r="I32" s="139"/>
      <c r="J32" s="139">
        <f>Table1[[#This Row],[Amount]]</f>
        <v>0</v>
      </c>
      <c r="K32" s="139"/>
      <c r="L32" s="140">
        <f>Table1[[#This Row],[Amount]]-Table1[[#This Row],[Amount1]]</f>
        <v>0</v>
      </c>
    </row>
    <row r="33" spans="1:12" x14ac:dyDescent="0.2">
      <c r="A33" s="102"/>
      <c r="B33" s="96"/>
      <c r="C33" s="97"/>
      <c r="D33" s="98"/>
      <c r="E33" s="103" t="e">
        <f>LOOKUP(D33,Accounts!A:A,Accounts!B:B)</f>
        <v>#N/A</v>
      </c>
      <c r="F33" s="158"/>
      <c r="G33" s="97"/>
      <c r="H33" s="104">
        <f>IF(G33="y",H32+Table1[[#This Row],[Amount]],H32)</f>
        <v>0</v>
      </c>
      <c r="I33" s="139"/>
      <c r="J33" s="139">
        <f>Table1[[#This Row],[Amount]]</f>
        <v>0</v>
      </c>
      <c r="K33" s="139"/>
      <c r="L33" s="140">
        <f>Table1[[#This Row],[Amount]]-Table1[[#This Row],[Amount1]]</f>
        <v>0</v>
      </c>
    </row>
    <row r="34" spans="1:12" x14ac:dyDescent="0.2">
      <c r="A34" s="102"/>
      <c r="B34" s="96"/>
      <c r="C34" s="97"/>
      <c r="D34" s="98"/>
      <c r="E34" s="105" t="e">
        <f>LOOKUP(D34,Accounts!A:A,Accounts!B:B)</f>
        <v>#N/A</v>
      </c>
      <c r="F34" s="158"/>
      <c r="G34" s="97"/>
      <c r="H34" s="104">
        <f>IF(G34="y",H33+Table1[[#This Row],[Amount]],H33)</f>
        <v>0</v>
      </c>
      <c r="I34" s="139"/>
      <c r="J34" s="139">
        <f>Table1[[#This Row],[Amount]]</f>
        <v>0</v>
      </c>
      <c r="K34" s="139"/>
      <c r="L34" s="140">
        <f>Table1[[#This Row],[Amount]]-Table1[[#This Row],[Amount1]]</f>
        <v>0</v>
      </c>
    </row>
    <row r="35" spans="1:12" x14ac:dyDescent="0.2">
      <c r="A35" s="102"/>
      <c r="B35" s="96"/>
      <c r="C35" s="97"/>
      <c r="D35" s="98"/>
      <c r="E35" s="103" t="e">
        <f>LOOKUP(D35,Accounts!A:A,Accounts!B:B)</f>
        <v>#N/A</v>
      </c>
      <c r="F35" s="158"/>
      <c r="G35" s="97"/>
      <c r="H35" s="104">
        <f>IF(G35="y",H34+Table1[[#This Row],[Amount]],H34)</f>
        <v>0</v>
      </c>
      <c r="I35" s="139"/>
      <c r="J35" s="139">
        <f>Table1[[#This Row],[Amount]]</f>
        <v>0</v>
      </c>
      <c r="K35" s="139"/>
      <c r="L35" s="140">
        <f>Table1[[#This Row],[Amount]]-Table1[[#This Row],[Amount1]]</f>
        <v>0</v>
      </c>
    </row>
    <row r="36" spans="1:12" x14ac:dyDescent="0.2">
      <c r="A36" s="102"/>
      <c r="B36" s="96"/>
      <c r="C36" s="97"/>
      <c r="D36" s="98"/>
      <c r="E36" s="105" t="e">
        <f>LOOKUP(D36,Accounts!A:A,Accounts!B:B)</f>
        <v>#N/A</v>
      </c>
      <c r="F36" s="157"/>
      <c r="G36" s="97"/>
      <c r="H36" s="104">
        <f>IF(G36="y",H35+Table1[[#This Row],[Amount]],H35)</f>
        <v>0</v>
      </c>
      <c r="I36" s="139"/>
      <c r="J36" s="139">
        <f>Table1[[#This Row],[Amount]]</f>
        <v>0</v>
      </c>
      <c r="K36" s="139"/>
      <c r="L36" s="140">
        <f>Table1[[#This Row],[Amount]]-Table1[[#This Row],[Amount1]]</f>
        <v>0</v>
      </c>
    </row>
    <row r="37" spans="1:12" x14ac:dyDescent="0.2">
      <c r="A37" s="102"/>
      <c r="B37" s="96"/>
      <c r="C37" s="97"/>
      <c r="D37" s="98"/>
      <c r="E37" s="105" t="e">
        <f>LOOKUP(D37,Accounts!A:A,Accounts!B:B)</f>
        <v>#N/A</v>
      </c>
      <c r="F37" s="156"/>
      <c r="G37" s="97"/>
      <c r="H37" s="104">
        <f>IF(G37="y",H36+Table1[[#This Row],[Amount]],H36)</f>
        <v>0</v>
      </c>
      <c r="I37" s="139"/>
      <c r="J37" s="139">
        <f>Table1[[#This Row],[Amount]]</f>
        <v>0</v>
      </c>
      <c r="K37" s="139"/>
      <c r="L37" s="140">
        <f>Table1[[#This Row],[Amount]]-Table1[[#This Row],[Amount1]]</f>
        <v>0</v>
      </c>
    </row>
    <row r="38" spans="1:12" x14ac:dyDescent="0.2">
      <c r="A38" s="102"/>
      <c r="B38" s="96"/>
      <c r="C38" s="97"/>
      <c r="D38" s="98"/>
      <c r="E38" s="105" t="e">
        <f>LOOKUP(D38,Accounts!A:A,Accounts!B:B)</f>
        <v>#N/A</v>
      </c>
      <c r="F38" s="156"/>
      <c r="G38" s="97"/>
      <c r="H38" s="104">
        <f>IF(G38="y",H37+Table1[[#This Row],[Amount]],H37)</f>
        <v>0</v>
      </c>
      <c r="I38" s="139"/>
      <c r="J38" s="139">
        <f>Table1[[#This Row],[Amount]]</f>
        <v>0</v>
      </c>
      <c r="K38" s="139"/>
      <c r="L38" s="140">
        <f>Table1[[#This Row],[Amount]]-Table1[[#This Row],[Amount1]]</f>
        <v>0</v>
      </c>
    </row>
    <row r="39" spans="1:12" x14ac:dyDescent="0.2">
      <c r="A39" s="102"/>
      <c r="B39" s="96"/>
      <c r="C39" s="97"/>
      <c r="D39" s="98"/>
      <c r="E39" s="103" t="e">
        <f>LOOKUP(D39,Accounts!A:A,Accounts!B:B)</f>
        <v>#N/A</v>
      </c>
      <c r="F39" s="156"/>
      <c r="G39" s="97"/>
      <c r="H39" s="104">
        <f>IF(G39="y",H38+Table1[[#This Row],[Amount]],H38)</f>
        <v>0</v>
      </c>
      <c r="I39" s="139"/>
      <c r="J39" s="139">
        <f>Table1[[#This Row],[Amount]]</f>
        <v>0</v>
      </c>
      <c r="K39" s="139"/>
      <c r="L39" s="140">
        <f>Table1[[#This Row],[Amount]]-Table1[[#This Row],[Amount1]]</f>
        <v>0</v>
      </c>
    </row>
    <row r="40" spans="1:12" x14ac:dyDescent="0.2">
      <c r="A40" s="102"/>
      <c r="B40" s="96"/>
      <c r="C40" s="97"/>
      <c r="D40" s="98"/>
      <c r="E40" s="105" t="e">
        <f>LOOKUP(D40,Accounts!A:A,Accounts!B:B)</f>
        <v>#N/A</v>
      </c>
      <c r="F40" s="157"/>
      <c r="G40" s="97"/>
      <c r="H40" s="104">
        <f>IF(G40="y",H39+Table1[[#This Row],[Amount]],H39)</f>
        <v>0</v>
      </c>
      <c r="I40" s="139"/>
      <c r="J40" s="139">
        <f>Table1[[#This Row],[Amount]]</f>
        <v>0</v>
      </c>
      <c r="K40" s="139"/>
      <c r="L40" s="140">
        <f>Table1[[#This Row],[Amount]]-Table1[[#This Row],[Amount1]]</f>
        <v>0</v>
      </c>
    </row>
    <row r="41" spans="1:12" x14ac:dyDescent="0.2">
      <c r="A41" s="102"/>
      <c r="B41" s="96"/>
      <c r="C41" s="97"/>
      <c r="D41" s="98"/>
      <c r="E41" s="105" t="e">
        <f>LOOKUP(D41,Accounts!A:A,Accounts!B:B)</f>
        <v>#N/A</v>
      </c>
      <c r="F41" s="157"/>
      <c r="G41" s="97"/>
      <c r="H41" s="104">
        <f>IF(G41="y",H40+Table1[[#This Row],[Amount]],H40)</f>
        <v>0</v>
      </c>
      <c r="I41" s="139"/>
      <c r="J41" s="139">
        <f>Table1[[#This Row],[Amount]]</f>
        <v>0</v>
      </c>
      <c r="K41" s="139"/>
      <c r="L41" s="140">
        <f>Table1[[#This Row],[Amount]]-Table1[[#This Row],[Amount1]]</f>
        <v>0</v>
      </c>
    </row>
    <row r="42" spans="1:12" x14ac:dyDescent="0.2">
      <c r="A42" s="102"/>
      <c r="B42" s="96"/>
      <c r="C42" s="97"/>
      <c r="D42" s="98"/>
      <c r="E42" s="105" t="e">
        <f>LOOKUP(D42,Accounts!A:A,Accounts!B:B)</f>
        <v>#N/A</v>
      </c>
      <c r="F42" s="157"/>
      <c r="G42" s="97"/>
      <c r="H42" s="104">
        <f>IF(G42="y",H41+Table1[[#This Row],[Amount]],H41)</f>
        <v>0</v>
      </c>
      <c r="I42" s="139"/>
      <c r="J42" s="139">
        <f>Table1[[#This Row],[Amount]]</f>
        <v>0</v>
      </c>
      <c r="K42" s="139"/>
      <c r="L42" s="140">
        <f>Table1[[#This Row],[Amount]]-Table1[[#This Row],[Amount1]]</f>
        <v>0</v>
      </c>
    </row>
    <row r="43" spans="1:12" x14ac:dyDescent="0.2">
      <c r="A43" s="102"/>
      <c r="B43" s="96"/>
      <c r="C43" s="97"/>
      <c r="D43" s="98"/>
      <c r="E43" s="105" t="e">
        <f>LOOKUP(D43,Accounts!A:A,Accounts!B:B)</f>
        <v>#N/A</v>
      </c>
      <c r="F43" s="157"/>
      <c r="G43" s="97"/>
      <c r="H43" s="104">
        <f>IF(G43="y",H42+Table1[[#This Row],[Amount]],H42)</f>
        <v>0</v>
      </c>
      <c r="I43" s="139"/>
      <c r="J43" s="139">
        <f>Table1[[#This Row],[Amount]]</f>
        <v>0</v>
      </c>
      <c r="K43" s="139"/>
      <c r="L43" s="140">
        <f>Table1[[#This Row],[Amount]]-Table1[[#This Row],[Amount1]]</f>
        <v>0</v>
      </c>
    </row>
    <row r="44" spans="1:12" x14ac:dyDescent="0.2">
      <c r="A44" s="102"/>
      <c r="B44" s="96"/>
      <c r="C44" s="97"/>
      <c r="D44" s="98"/>
      <c r="E44" s="105" t="e">
        <f>LOOKUP(D44,Accounts!A:A,Accounts!B:B)</f>
        <v>#N/A</v>
      </c>
      <c r="F44" s="156"/>
      <c r="G44" s="97"/>
      <c r="H44" s="104">
        <f>IF(G44="y",H43+Table1[[#This Row],[Amount]],H43)</f>
        <v>0</v>
      </c>
      <c r="I44" s="139"/>
      <c r="J44" s="139">
        <f>Table1[[#This Row],[Amount]]</f>
        <v>0</v>
      </c>
      <c r="K44" s="139"/>
      <c r="L44" s="140">
        <f>Table1[[#This Row],[Amount]]-Table1[[#This Row],[Amount1]]</f>
        <v>0</v>
      </c>
    </row>
    <row r="45" spans="1:12" x14ac:dyDescent="0.2">
      <c r="A45" s="102"/>
      <c r="B45" s="96"/>
      <c r="C45" s="97"/>
      <c r="D45" s="98"/>
      <c r="E45" s="105" t="e">
        <f>LOOKUP(D45,Accounts!A:A,Accounts!B:B)</f>
        <v>#N/A</v>
      </c>
      <c r="F45" s="156"/>
      <c r="G45" s="97"/>
      <c r="H45" s="104">
        <f>IF(G45="y",H44+Table1[[#This Row],[Amount]],H44)</f>
        <v>0</v>
      </c>
      <c r="I45" s="139"/>
      <c r="J45" s="139">
        <f>Table1[[#This Row],[Amount]]</f>
        <v>0</v>
      </c>
      <c r="K45" s="139"/>
      <c r="L45" s="140">
        <f>Table1[[#This Row],[Amount]]-Table1[[#This Row],[Amount1]]</f>
        <v>0</v>
      </c>
    </row>
    <row r="46" spans="1:12" x14ac:dyDescent="0.2">
      <c r="A46" s="102"/>
      <c r="B46" s="96"/>
      <c r="C46" s="97"/>
      <c r="D46" s="98"/>
      <c r="E46" s="105" t="e">
        <f>LOOKUP(D46,Accounts!A:A,Accounts!B:B)</f>
        <v>#N/A</v>
      </c>
      <c r="F46" s="157"/>
      <c r="G46" s="97"/>
      <c r="H46" s="104">
        <f>IF(G46="y",H45+Table1[[#This Row],[Amount]],H45)</f>
        <v>0</v>
      </c>
      <c r="I46" s="139"/>
      <c r="J46" s="139">
        <f>Table1[[#This Row],[Amount]]</f>
        <v>0</v>
      </c>
      <c r="K46" s="139"/>
      <c r="L46" s="140">
        <f>Table1[[#This Row],[Amount]]-Table1[[#This Row],[Amount1]]</f>
        <v>0</v>
      </c>
    </row>
    <row r="47" spans="1:12" x14ac:dyDescent="0.2">
      <c r="A47" s="102"/>
      <c r="B47" s="96"/>
      <c r="C47" s="97"/>
      <c r="D47" s="98"/>
      <c r="E47" s="105" t="e">
        <f>LOOKUP(D47,Accounts!A:A,Accounts!B:B)</f>
        <v>#N/A</v>
      </c>
      <c r="F47" s="157"/>
      <c r="G47" s="97"/>
      <c r="H47" s="104">
        <f>IF(G47="y",H46+Table1[[#This Row],[Amount]],H46)</f>
        <v>0</v>
      </c>
      <c r="I47" s="139"/>
      <c r="J47" s="139">
        <f>Table1[[#This Row],[Amount]]</f>
        <v>0</v>
      </c>
      <c r="K47" s="139"/>
      <c r="L47" s="140">
        <f>Table1[[#This Row],[Amount]]-Table1[[#This Row],[Amount1]]</f>
        <v>0</v>
      </c>
    </row>
    <row r="48" spans="1:12" x14ac:dyDescent="0.2">
      <c r="A48" s="102"/>
      <c r="B48" s="96"/>
      <c r="C48" s="97"/>
      <c r="D48" s="98"/>
      <c r="E48" s="105" t="e">
        <f>LOOKUP(D48,Accounts!A:A,Accounts!B:B)</f>
        <v>#N/A</v>
      </c>
      <c r="F48" s="157"/>
      <c r="G48" s="97"/>
      <c r="H48" s="104">
        <f>IF(G48="y",H47+Table1[[#This Row],[Amount]],H47)</f>
        <v>0</v>
      </c>
      <c r="I48" s="139"/>
      <c r="J48" s="139">
        <f>Table1[[#This Row],[Amount]]</f>
        <v>0</v>
      </c>
      <c r="K48" s="139"/>
      <c r="L48" s="140">
        <f>Table1[[#This Row],[Amount]]-Table1[[#This Row],[Amount1]]</f>
        <v>0</v>
      </c>
    </row>
    <row r="49" spans="1:12" x14ac:dyDescent="0.2">
      <c r="A49" s="102"/>
      <c r="B49" s="96"/>
      <c r="C49" s="97"/>
      <c r="D49" s="98"/>
      <c r="E49" s="105" t="e">
        <f>LOOKUP(D49,Accounts!A:A,Accounts!B:B)</f>
        <v>#N/A</v>
      </c>
      <c r="F49" s="157"/>
      <c r="G49" s="97"/>
      <c r="H49" s="104">
        <f>IF(G49="y",H48+Table1[[#This Row],[Amount]],H48)</f>
        <v>0</v>
      </c>
      <c r="I49" s="139"/>
      <c r="J49" s="139">
        <f>Table1[[#This Row],[Amount]]</f>
        <v>0</v>
      </c>
      <c r="K49" s="139"/>
      <c r="L49" s="140">
        <f>Table1[[#This Row],[Amount]]-Table1[[#This Row],[Amount1]]</f>
        <v>0</v>
      </c>
    </row>
    <row r="50" spans="1:12" x14ac:dyDescent="0.2">
      <c r="A50" s="102"/>
      <c r="B50" s="96"/>
      <c r="C50" s="97"/>
      <c r="D50" s="98"/>
      <c r="E50" s="105" t="e">
        <f>LOOKUP(D50,Accounts!A:A,Accounts!B:B)</f>
        <v>#N/A</v>
      </c>
      <c r="F50" s="157"/>
      <c r="G50" s="97"/>
      <c r="H50" s="104">
        <f>IF(G50="y",H49+Table1[[#This Row],[Amount]],H49)</f>
        <v>0</v>
      </c>
      <c r="I50" s="139"/>
      <c r="J50" s="139">
        <f>Table1[[#This Row],[Amount]]</f>
        <v>0</v>
      </c>
      <c r="K50" s="139"/>
      <c r="L50" s="140">
        <f>Table1[[#This Row],[Amount]]-Table1[[#This Row],[Amount1]]</f>
        <v>0</v>
      </c>
    </row>
    <row r="51" spans="1:12" x14ac:dyDescent="0.2">
      <c r="A51" s="102"/>
      <c r="B51" s="96"/>
      <c r="C51" s="97"/>
      <c r="D51" s="98"/>
      <c r="E51" s="105" t="e">
        <f>LOOKUP(D51,Accounts!A:A,Accounts!B:B)</f>
        <v>#N/A</v>
      </c>
      <c r="F51" s="157"/>
      <c r="G51" s="97"/>
      <c r="H51" s="104">
        <f>IF(G51="y",H50+Table1[[#This Row],[Amount]],H50)</f>
        <v>0</v>
      </c>
      <c r="I51" s="139"/>
      <c r="J51" s="139">
        <f>Table1[[#This Row],[Amount]]</f>
        <v>0</v>
      </c>
      <c r="K51" s="139"/>
      <c r="L51" s="140">
        <f>Table1[[#This Row],[Amount]]-Table1[[#This Row],[Amount1]]</f>
        <v>0</v>
      </c>
    </row>
    <row r="52" spans="1:12" x14ac:dyDescent="0.2">
      <c r="A52" s="102"/>
      <c r="B52" s="96"/>
      <c r="C52" s="97"/>
      <c r="D52" s="98"/>
      <c r="E52" s="103" t="e">
        <f>LOOKUP(D52,Accounts!A:A,Accounts!B:B)</f>
        <v>#N/A</v>
      </c>
      <c r="F52" s="156"/>
      <c r="G52" s="97"/>
      <c r="H52" s="104">
        <f>IF(G52="y",H51+Table1[[#This Row],[Amount]],H51)</f>
        <v>0</v>
      </c>
      <c r="I52" s="139"/>
      <c r="J52" s="139">
        <f>Table1[[#This Row],[Amount]]</f>
        <v>0</v>
      </c>
      <c r="K52" s="139"/>
      <c r="L52" s="140">
        <f>Table1[[#This Row],[Amount]]-Table1[[#This Row],[Amount1]]</f>
        <v>0</v>
      </c>
    </row>
    <row r="53" spans="1:12" x14ac:dyDescent="0.2">
      <c r="A53" s="102"/>
      <c r="B53" s="96"/>
      <c r="C53" s="97"/>
      <c r="D53" s="98"/>
      <c r="E53" s="105" t="e">
        <f>LOOKUP(D53,Accounts!A:A,Accounts!B:B)</f>
        <v>#N/A</v>
      </c>
      <c r="F53" s="157"/>
      <c r="G53" s="97"/>
      <c r="H53" s="104">
        <f>IF(G53="y",H52+Table1[[#This Row],[Amount]],H52)</f>
        <v>0</v>
      </c>
      <c r="I53" s="139"/>
      <c r="J53" s="139">
        <f>Table1[[#This Row],[Amount]]</f>
        <v>0</v>
      </c>
      <c r="K53" s="139"/>
      <c r="L53" s="140">
        <f>Table1[[#This Row],[Amount]]-Table1[[#This Row],[Amount1]]</f>
        <v>0</v>
      </c>
    </row>
    <row r="54" spans="1:12" x14ac:dyDescent="0.2">
      <c r="A54" s="102"/>
      <c r="B54" s="96"/>
      <c r="C54" s="97"/>
      <c r="D54" s="98"/>
      <c r="E54" s="103" t="e">
        <f>LOOKUP(D54,Accounts!A:A,Accounts!B:B)</f>
        <v>#N/A</v>
      </c>
      <c r="F54" s="156"/>
      <c r="G54" s="97"/>
      <c r="H54" s="104">
        <f>IF(G54="y",H53+Table1[[#This Row],[Amount]],H53)</f>
        <v>0</v>
      </c>
      <c r="I54" s="139"/>
      <c r="J54" s="139">
        <f>Table1[[#This Row],[Amount]]</f>
        <v>0</v>
      </c>
      <c r="K54" s="139"/>
      <c r="L54" s="140">
        <f>Table1[[#This Row],[Amount]]-Table1[[#This Row],[Amount1]]</f>
        <v>0</v>
      </c>
    </row>
    <row r="55" spans="1:12" x14ac:dyDescent="0.2">
      <c r="A55" s="102"/>
      <c r="B55" s="96"/>
      <c r="C55" s="97"/>
      <c r="D55" s="98"/>
      <c r="E55" s="103" t="e">
        <f>LOOKUP(D55,Accounts!A:A,Accounts!B:B)</f>
        <v>#N/A</v>
      </c>
      <c r="F55" s="156"/>
      <c r="G55" s="97"/>
      <c r="H55" s="104">
        <f>IF(G55="y",H54+Table1[[#This Row],[Amount]],H54)</f>
        <v>0</v>
      </c>
      <c r="I55" s="139"/>
      <c r="J55" s="139">
        <f>Table1[[#This Row],[Amount]]</f>
        <v>0</v>
      </c>
      <c r="K55" s="139"/>
      <c r="L55" s="140">
        <f>Table1[[#This Row],[Amount]]-Table1[[#This Row],[Amount1]]</f>
        <v>0</v>
      </c>
    </row>
    <row r="56" spans="1:12" x14ac:dyDescent="0.2">
      <c r="A56" s="102"/>
      <c r="B56" s="96"/>
      <c r="C56" s="97"/>
      <c r="D56" s="98"/>
      <c r="E56" s="105" t="e">
        <f>LOOKUP(D56,Accounts!A:A,Accounts!B:B)</f>
        <v>#N/A</v>
      </c>
      <c r="F56" s="157"/>
      <c r="G56" s="97"/>
      <c r="H56" s="104">
        <f>IF(G56="y",H55+Table1[[#This Row],[Amount]],H55)</f>
        <v>0</v>
      </c>
      <c r="I56" s="139"/>
      <c r="J56" s="139">
        <f>Table1[[#This Row],[Amount]]</f>
        <v>0</v>
      </c>
      <c r="K56" s="139"/>
      <c r="L56" s="140">
        <f>Table1[[#This Row],[Amount]]-Table1[[#This Row],[Amount1]]</f>
        <v>0</v>
      </c>
    </row>
    <row r="57" spans="1:12" x14ac:dyDescent="0.2">
      <c r="A57" s="102"/>
      <c r="B57" s="96"/>
      <c r="C57" s="97"/>
      <c r="D57" s="98"/>
      <c r="E57" s="105" t="e">
        <f>LOOKUP(D57,Accounts!A:A,Accounts!B:B)</f>
        <v>#N/A</v>
      </c>
      <c r="F57" s="156"/>
      <c r="G57" s="97"/>
      <c r="H57" s="104">
        <f>IF(G57="y",H56+Table1[[#This Row],[Amount]],H56)</f>
        <v>0</v>
      </c>
      <c r="I57" s="139"/>
      <c r="J57" s="139">
        <f>Table1[[#This Row],[Amount]]</f>
        <v>0</v>
      </c>
      <c r="K57" s="139"/>
      <c r="L57" s="140">
        <f>Table1[[#This Row],[Amount]]-Table1[[#This Row],[Amount1]]</f>
        <v>0</v>
      </c>
    </row>
    <row r="58" spans="1:12" x14ac:dyDescent="0.2">
      <c r="A58" s="102"/>
      <c r="B58" s="96"/>
      <c r="C58" s="97"/>
      <c r="D58" s="98"/>
      <c r="E58" s="105" t="e">
        <f>LOOKUP(D58,Accounts!A:A,Accounts!B:B)</f>
        <v>#N/A</v>
      </c>
      <c r="F58" s="156"/>
      <c r="G58" s="97"/>
      <c r="H58" s="104">
        <f>IF(G58="y",H57+Table1[[#This Row],[Amount]],H57)</f>
        <v>0</v>
      </c>
      <c r="I58" s="139"/>
      <c r="J58" s="139">
        <f>Table1[[#This Row],[Amount]]</f>
        <v>0</v>
      </c>
      <c r="K58" s="139"/>
      <c r="L58" s="140">
        <f>Table1[[#This Row],[Amount]]-Table1[[#This Row],[Amount1]]</f>
        <v>0</v>
      </c>
    </row>
    <row r="59" spans="1:12" x14ac:dyDescent="0.2">
      <c r="A59" s="102"/>
      <c r="B59" s="96"/>
      <c r="C59" s="97"/>
      <c r="D59" s="98"/>
      <c r="E59" s="105" t="e">
        <f>LOOKUP(D59,Accounts!A:A,Accounts!B:B)</f>
        <v>#N/A</v>
      </c>
      <c r="F59" s="157"/>
      <c r="G59" s="97"/>
      <c r="H59" s="104">
        <f>IF(G59="y",H58+Table1[[#This Row],[Amount]],H58)</f>
        <v>0</v>
      </c>
      <c r="I59" s="139"/>
      <c r="J59" s="139">
        <f>Table1[[#This Row],[Amount]]</f>
        <v>0</v>
      </c>
      <c r="K59" s="139"/>
      <c r="L59" s="140">
        <f>Table1[[#This Row],[Amount]]-Table1[[#This Row],[Amount1]]</f>
        <v>0</v>
      </c>
    </row>
    <row r="60" spans="1:12" x14ac:dyDescent="0.2">
      <c r="A60" s="102"/>
      <c r="B60" s="96"/>
      <c r="C60" s="97"/>
      <c r="D60" s="98"/>
      <c r="E60" s="103" t="e">
        <f>LOOKUP(D60,Accounts!A:A,Accounts!B:B)</f>
        <v>#N/A</v>
      </c>
      <c r="F60" s="157"/>
      <c r="G60" s="97"/>
      <c r="H60" s="104">
        <f>IF(G60="y",H59+Table1[[#This Row],[Amount]],H59)</f>
        <v>0</v>
      </c>
      <c r="I60" s="139"/>
      <c r="J60" s="139">
        <f>Table1[[#This Row],[Amount]]</f>
        <v>0</v>
      </c>
      <c r="K60" s="139"/>
      <c r="L60" s="140">
        <f>Table1[[#This Row],[Amount]]-Table1[[#This Row],[Amount1]]</f>
        <v>0</v>
      </c>
    </row>
    <row r="61" spans="1:12" x14ac:dyDescent="0.2">
      <c r="A61" s="102"/>
      <c r="B61" s="96"/>
      <c r="C61" s="97"/>
      <c r="D61" s="98"/>
      <c r="E61" s="105" t="e">
        <f>LOOKUP(D61,Accounts!A:A,Accounts!B:B)</f>
        <v>#N/A</v>
      </c>
      <c r="F61" s="157"/>
      <c r="G61" s="97"/>
      <c r="H61" s="104">
        <f>IF(G61="y",H60+Table1[[#This Row],[Amount]],H60)</f>
        <v>0</v>
      </c>
      <c r="I61" s="139"/>
      <c r="J61" s="139">
        <f>Table1[[#This Row],[Amount]]</f>
        <v>0</v>
      </c>
      <c r="K61" s="139"/>
      <c r="L61" s="140">
        <f>Table1[[#This Row],[Amount]]-Table1[[#This Row],[Amount1]]</f>
        <v>0</v>
      </c>
    </row>
    <row r="62" spans="1:12" x14ac:dyDescent="0.2">
      <c r="A62" s="102"/>
      <c r="B62" s="96"/>
      <c r="C62" s="97"/>
      <c r="D62" s="98"/>
      <c r="E62" s="105" t="e">
        <f>LOOKUP(D62,Accounts!A:A,Accounts!B:B)</f>
        <v>#N/A</v>
      </c>
      <c r="F62" s="157"/>
      <c r="G62" s="97"/>
      <c r="H62" s="104">
        <f>IF(G62="y",H61+Table1[[#This Row],[Amount]],H61)</f>
        <v>0</v>
      </c>
      <c r="I62" s="139"/>
      <c r="J62" s="139">
        <f>Table1[[#This Row],[Amount]]</f>
        <v>0</v>
      </c>
      <c r="K62" s="139"/>
      <c r="L62" s="140">
        <f>Table1[[#This Row],[Amount]]-Table1[[#This Row],[Amount1]]</f>
        <v>0</v>
      </c>
    </row>
    <row r="63" spans="1:12" x14ac:dyDescent="0.2">
      <c r="A63" s="106"/>
      <c r="B63" s="107"/>
      <c r="C63" s="108"/>
      <c r="D63" s="109"/>
      <c r="E63" s="105" t="e">
        <f>LOOKUP(D63,Accounts!A:A,Accounts!B:B)</f>
        <v>#N/A</v>
      </c>
      <c r="F63" s="157"/>
      <c r="G63" s="97"/>
      <c r="H63" s="104">
        <f>IF(G63="y",H62+Table1[[#This Row],[Amount]],H62)</f>
        <v>0</v>
      </c>
      <c r="I63" s="139"/>
      <c r="J63" s="139">
        <f>Table1[[#This Row],[Amount]]</f>
        <v>0</v>
      </c>
      <c r="K63" s="139"/>
      <c r="L63" s="140">
        <f>Table1[[#This Row],[Amount]]-Table1[[#This Row],[Amount1]]</f>
        <v>0</v>
      </c>
    </row>
    <row r="64" spans="1:12" x14ac:dyDescent="0.2">
      <c r="A64" s="106"/>
      <c r="B64" s="107"/>
      <c r="C64" s="97"/>
      <c r="D64" s="98"/>
      <c r="E64" s="103" t="e">
        <f>LOOKUP(D64,Accounts!A:A,Accounts!B:B)</f>
        <v>#N/A</v>
      </c>
      <c r="F64" s="156"/>
      <c r="G64" s="97"/>
      <c r="H64" s="104">
        <f>IF(G64="y",H63+Table1[[#This Row],[Amount]],H63)</f>
        <v>0</v>
      </c>
      <c r="I64" s="139"/>
      <c r="J64" s="139">
        <f>Table1[[#This Row],[Amount]]</f>
        <v>0</v>
      </c>
      <c r="K64" s="139"/>
      <c r="L64" s="140">
        <f>Table1[[#This Row],[Amount]]-Table1[[#This Row],[Amount1]]</f>
        <v>0</v>
      </c>
    </row>
    <row r="65" spans="1:12" x14ac:dyDescent="0.2">
      <c r="A65" s="106"/>
      <c r="B65" s="107"/>
      <c r="C65" s="108"/>
      <c r="D65" s="109"/>
      <c r="E65" s="105" t="e">
        <f>LOOKUP(D65,Accounts!A:A,Accounts!B:B)</f>
        <v>#N/A</v>
      </c>
      <c r="F65" s="157"/>
      <c r="G65" s="97"/>
      <c r="H65" s="104">
        <f>IF(G65="y",H64+Table1[[#This Row],[Amount]],H64)</f>
        <v>0</v>
      </c>
      <c r="I65" s="139"/>
      <c r="J65" s="139">
        <f>Table1[[#This Row],[Amount]]</f>
        <v>0</v>
      </c>
      <c r="K65" s="139"/>
      <c r="L65" s="140">
        <f>Table1[[#This Row],[Amount]]-Table1[[#This Row],[Amount1]]</f>
        <v>0</v>
      </c>
    </row>
    <row r="66" spans="1:12" x14ac:dyDescent="0.2">
      <c r="A66" s="106"/>
      <c r="B66" s="107"/>
      <c r="C66" s="108"/>
      <c r="D66" s="109"/>
      <c r="E66" s="105" t="e">
        <f>LOOKUP(D66,Accounts!A:A,Accounts!B:B)</f>
        <v>#N/A</v>
      </c>
      <c r="F66" s="157"/>
      <c r="G66" s="97"/>
      <c r="H66" s="104">
        <f>IF(G66="y",H65+Table1[[#This Row],[Amount]],H65)</f>
        <v>0</v>
      </c>
      <c r="I66" s="139"/>
      <c r="J66" s="139">
        <f>Table1[[#This Row],[Amount]]</f>
        <v>0</v>
      </c>
      <c r="K66" s="139"/>
      <c r="L66" s="140">
        <f>Table1[[#This Row],[Amount]]-Table1[[#This Row],[Amount1]]</f>
        <v>0</v>
      </c>
    </row>
    <row r="67" spans="1:12" x14ac:dyDescent="0.2">
      <c r="A67" s="106"/>
      <c r="B67" s="107"/>
      <c r="C67" s="108"/>
      <c r="D67" s="98"/>
      <c r="E67" s="105" t="e">
        <f>LOOKUP(D67,Accounts!A:A,Accounts!B:B)</f>
        <v>#N/A</v>
      </c>
      <c r="F67" s="156"/>
      <c r="G67" s="97"/>
      <c r="H67" s="104">
        <f>IF(G67="y",H66+Table1[[#This Row],[Amount]],H66)</f>
        <v>0</v>
      </c>
      <c r="I67" s="139"/>
      <c r="J67" s="139">
        <f>Table1[[#This Row],[Amount]]</f>
        <v>0</v>
      </c>
      <c r="K67" s="139"/>
      <c r="L67" s="140">
        <f>Table1[[#This Row],[Amount]]-Table1[[#This Row],[Amount1]]</f>
        <v>0</v>
      </c>
    </row>
    <row r="68" spans="1:12" x14ac:dyDescent="0.2">
      <c r="A68" s="106"/>
      <c r="B68" s="107"/>
      <c r="C68" s="110"/>
      <c r="D68" s="111"/>
      <c r="E68" s="112" t="e">
        <f>LOOKUP(D68,Accounts!A:A,Accounts!B:B)</f>
        <v>#N/A</v>
      </c>
      <c r="F68" s="156"/>
      <c r="G68" s="97"/>
      <c r="H68" s="104">
        <f>IF(G68="y",H67+Table1[[#This Row],[Amount]],H67)</f>
        <v>0</v>
      </c>
      <c r="I68" s="139"/>
      <c r="J68" s="139">
        <f>Table1[[#This Row],[Amount]]</f>
        <v>0</v>
      </c>
      <c r="K68" s="139"/>
      <c r="L68" s="140">
        <f>Table1[[#This Row],[Amount]]-Table1[[#This Row],[Amount1]]</f>
        <v>0</v>
      </c>
    </row>
    <row r="69" spans="1:12" x14ac:dyDescent="0.2">
      <c r="A69" s="106"/>
      <c r="B69" s="107"/>
      <c r="C69" s="113"/>
      <c r="D69" s="111"/>
      <c r="E69" s="114" t="e">
        <f>LOOKUP(D69,Accounts!A:A,Accounts!B:B)</f>
        <v>#N/A</v>
      </c>
      <c r="F69" s="156"/>
      <c r="G69" s="97"/>
      <c r="H69" s="104">
        <f>IF(G69="y",H68+Table1[[#This Row],[Amount]],H68)</f>
        <v>0</v>
      </c>
      <c r="I69" s="139"/>
      <c r="J69" s="139">
        <f>Table1[[#This Row],[Amount]]</f>
        <v>0</v>
      </c>
      <c r="K69" s="139"/>
      <c r="L69" s="140">
        <f>Table1[[#This Row],[Amount]]-Table1[[#This Row],[Amount1]]</f>
        <v>0</v>
      </c>
    </row>
    <row r="70" spans="1:12" x14ac:dyDescent="0.2">
      <c r="A70" s="106"/>
      <c r="B70" s="107"/>
      <c r="C70" s="110"/>
      <c r="D70" s="115"/>
      <c r="E70" s="112" t="e">
        <f>LOOKUP(D70,Accounts!A:A,Accounts!B:B)</f>
        <v>#N/A</v>
      </c>
      <c r="F70" s="157"/>
      <c r="G70" s="97"/>
      <c r="H70" s="104">
        <f>IF(G70="y",H69+Table1[[#This Row],[Amount]],H69)</f>
        <v>0</v>
      </c>
      <c r="I70" s="139"/>
      <c r="J70" s="139">
        <f>Table1[[#This Row],[Amount]]</f>
        <v>0</v>
      </c>
      <c r="K70" s="139"/>
      <c r="L70" s="140">
        <f>Table1[[#This Row],[Amount]]-Table1[[#This Row],[Amount1]]</f>
        <v>0</v>
      </c>
    </row>
    <row r="71" spans="1:12" x14ac:dyDescent="0.2">
      <c r="A71" s="106"/>
      <c r="B71" s="107"/>
      <c r="C71" s="110"/>
      <c r="D71" s="115"/>
      <c r="E71" s="112" t="e">
        <f>LOOKUP(D71,Accounts!A:A,Accounts!B:B)</f>
        <v>#N/A</v>
      </c>
      <c r="F71" s="157"/>
      <c r="G71" s="97"/>
      <c r="H71" s="104">
        <f>IF(G71="y",H70+Table1[[#This Row],[Amount]],H70)</f>
        <v>0</v>
      </c>
      <c r="I71" s="139"/>
      <c r="J71" s="139">
        <f>Table1[[#This Row],[Amount]]</f>
        <v>0</v>
      </c>
      <c r="K71" s="139"/>
      <c r="L71" s="140">
        <f>Table1[[#This Row],[Amount]]-Table1[[#This Row],[Amount1]]</f>
        <v>0</v>
      </c>
    </row>
    <row r="72" spans="1:12" x14ac:dyDescent="0.2">
      <c r="A72" s="106"/>
      <c r="B72" s="107"/>
      <c r="C72" s="110"/>
      <c r="D72" s="115"/>
      <c r="E72" s="112" t="e">
        <f>LOOKUP(D72,Accounts!A:A,Accounts!B:B)</f>
        <v>#N/A</v>
      </c>
      <c r="F72" s="157"/>
      <c r="G72" s="97"/>
      <c r="H72" s="104">
        <f>IF(G72="y",H71+Table1[[#This Row],[Amount]],H71)</f>
        <v>0</v>
      </c>
      <c r="I72" s="139"/>
      <c r="J72" s="139">
        <f>Table1[[#This Row],[Amount]]</f>
        <v>0</v>
      </c>
      <c r="K72" s="139"/>
      <c r="L72" s="140">
        <f>Table1[[#This Row],[Amount]]-Table1[[#This Row],[Amount1]]</f>
        <v>0</v>
      </c>
    </row>
    <row r="73" spans="1:12" x14ac:dyDescent="0.2">
      <c r="A73" s="106"/>
      <c r="B73" s="107"/>
      <c r="C73" s="110"/>
      <c r="D73" s="115"/>
      <c r="E73" s="112" t="e">
        <f>LOOKUP(D73,Accounts!A:A,Accounts!B:B)</f>
        <v>#N/A</v>
      </c>
      <c r="F73" s="157"/>
      <c r="G73" s="97"/>
      <c r="H73" s="104">
        <f>IF(G73="y",H72+Table1[[#This Row],[Amount]],H72)</f>
        <v>0</v>
      </c>
      <c r="I73" s="139"/>
      <c r="J73" s="139">
        <f>Table1[[#This Row],[Amount]]</f>
        <v>0</v>
      </c>
      <c r="K73" s="139"/>
      <c r="L73" s="140">
        <f>Table1[[#This Row],[Amount]]-Table1[[#This Row],[Amount1]]</f>
        <v>0</v>
      </c>
    </row>
    <row r="74" spans="1:12" x14ac:dyDescent="0.2">
      <c r="A74" s="106"/>
      <c r="B74" s="107"/>
      <c r="C74" s="110"/>
      <c r="D74" s="115"/>
      <c r="E74" s="112" t="e">
        <f>LOOKUP(D74,Accounts!A:A,Accounts!B:B)</f>
        <v>#N/A</v>
      </c>
      <c r="F74" s="157"/>
      <c r="G74" s="97"/>
      <c r="H74" s="104">
        <f>IF(G74="y",H73+Table1[[#This Row],[Amount]],H73)</f>
        <v>0</v>
      </c>
      <c r="I74" s="139"/>
      <c r="J74" s="139">
        <f>Table1[[#This Row],[Amount]]</f>
        <v>0</v>
      </c>
      <c r="K74" s="139"/>
      <c r="L74" s="140">
        <f>Table1[[#This Row],[Amount]]-Table1[[#This Row],[Amount1]]</f>
        <v>0</v>
      </c>
    </row>
    <row r="75" spans="1:12" x14ac:dyDescent="0.2">
      <c r="A75" s="106"/>
      <c r="B75" s="107"/>
      <c r="C75" s="110"/>
      <c r="D75" s="115"/>
      <c r="E75" s="112" t="e">
        <f>LOOKUP(D75,Accounts!A:A,Accounts!B:B)</f>
        <v>#N/A</v>
      </c>
      <c r="F75" s="157"/>
      <c r="G75" s="97"/>
      <c r="H75" s="104">
        <f>IF(G75="y",H74+Table1[[#This Row],[Amount]],H74)</f>
        <v>0</v>
      </c>
      <c r="I75" s="139"/>
      <c r="J75" s="139">
        <f>Table1[[#This Row],[Amount]]</f>
        <v>0</v>
      </c>
      <c r="K75" s="139"/>
      <c r="L75" s="140">
        <f>Table1[[#This Row],[Amount]]-Table1[[#This Row],[Amount1]]</f>
        <v>0</v>
      </c>
    </row>
    <row r="76" spans="1:12" x14ac:dyDescent="0.2">
      <c r="A76" s="106"/>
      <c r="B76" s="107"/>
      <c r="C76" s="110"/>
      <c r="D76" s="115"/>
      <c r="E76" s="112" t="e">
        <f>LOOKUP(D76,Accounts!A:A,Accounts!B:B)</f>
        <v>#N/A</v>
      </c>
      <c r="F76" s="157"/>
      <c r="G76" s="97"/>
      <c r="H76" s="104">
        <f>IF(G76="y",H75+Table1[[#This Row],[Amount]],H75)</f>
        <v>0</v>
      </c>
      <c r="I76" s="139"/>
      <c r="J76" s="139">
        <f>Table1[[#This Row],[Amount]]</f>
        <v>0</v>
      </c>
      <c r="K76" s="139"/>
      <c r="L76" s="140">
        <f>Table1[[#This Row],[Amount]]-Table1[[#This Row],[Amount1]]</f>
        <v>0</v>
      </c>
    </row>
    <row r="77" spans="1:12" x14ac:dyDescent="0.2">
      <c r="A77" s="106"/>
      <c r="B77" s="107"/>
      <c r="C77" s="110"/>
      <c r="D77" s="115"/>
      <c r="E77" s="112" t="e">
        <f>LOOKUP(D77,Accounts!A:A,Accounts!B:B)</f>
        <v>#N/A</v>
      </c>
      <c r="F77" s="157"/>
      <c r="G77" s="97"/>
      <c r="H77" s="104">
        <f>IF(G77="y",H76+Table1[[#This Row],[Amount]],H76)</f>
        <v>0</v>
      </c>
      <c r="I77" s="139"/>
      <c r="J77" s="139">
        <f>Table1[[#This Row],[Amount]]</f>
        <v>0</v>
      </c>
      <c r="K77" s="139"/>
      <c r="L77" s="140">
        <f>Table1[[#This Row],[Amount]]-Table1[[#This Row],[Amount1]]</f>
        <v>0</v>
      </c>
    </row>
    <row r="78" spans="1:12" x14ac:dyDescent="0.2">
      <c r="A78" s="106"/>
      <c r="B78" s="107"/>
      <c r="C78" s="110"/>
      <c r="D78" s="115"/>
      <c r="E78" s="112" t="e">
        <f>LOOKUP(D78,Accounts!A:A,Accounts!B:B)</f>
        <v>#N/A</v>
      </c>
      <c r="F78" s="157"/>
      <c r="G78" s="97"/>
      <c r="H78" s="104">
        <f>IF(G78="y",H77+Table1[[#This Row],[Amount]],H77)</f>
        <v>0</v>
      </c>
      <c r="I78" s="139"/>
      <c r="J78" s="139">
        <f>Table1[[#This Row],[Amount]]</f>
        <v>0</v>
      </c>
      <c r="K78" s="139"/>
      <c r="L78" s="140">
        <f>Table1[[#This Row],[Amount]]-Table1[[#This Row],[Amount1]]</f>
        <v>0</v>
      </c>
    </row>
    <row r="79" spans="1:12" x14ac:dyDescent="0.2">
      <c r="A79" s="106"/>
      <c r="B79" s="107"/>
      <c r="C79" s="113"/>
      <c r="D79" s="111"/>
      <c r="E79" s="114" t="e">
        <f>LOOKUP(D79,Accounts!A:A,Accounts!B:B)</f>
        <v>#N/A</v>
      </c>
      <c r="F79" s="156"/>
      <c r="G79" s="97"/>
      <c r="H79" s="104">
        <f>IF(G79="y",H78+Table1[[#This Row],[Amount]],H78)</f>
        <v>0</v>
      </c>
      <c r="I79" s="139"/>
      <c r="J79" s="139">
        <f>Table1[[#This Row],[Amount]]</f>
        <v>0</v>
      </c>
      <c r="K79" s="139"/>
      <c r="L79" s="140">
        <f>Table1[[#This Row],[Amount]]-Table1[[#This Row],[Amount1]]</f>
        <v>0</v>
      </c>
    </row>
    <row r="80" spans="1:12" x14ac:dyDescent="0.2">
      <c r="A80" s="106"/>
      <c r="B80" s="107"/>
      <c r="C80" s="108"/>
      <c r="D80" s="109"/>
      <c r="E80" s="105" t="e">
        <f>LOOKUP(D80,Accounts!A:A,Accounts!B:B)</f>
        <v>#N/A</v>
      </c>
      <c r="F80" s="157"/>
      <c r="G80" s="97"/>
      <c r="H80" s="104">
        <f>IF(G80="y",H79+Table1[[#This Row],[Amount]],H79)</f>
        <v>0</v>
      </c>
      <c r="I80" s="139"/>
      <c r="J80" s="139">
        <f>Table1[[#This Row],[Amount]]</f>
        <v>0</v>
      </c>
      <c r="K80" s="139"/>
      <c r="L80" s="140">
        <f>Table1[[#This Row],[Amount]]-Table1[[#This Row],[Amount1]]</f>
        <v>0</v>
      </c>
    </row>
    <row r="81" spans="1:12" x14ac:dyDescent="0.2">
      <c r="A81" s="116"/>
      <c r="B81" s="117"/>
      <c r="C81" s="108"/>
      <c r="D81" s="109"/>
      <c r="E81" s="105" t="e">
        <f>LOOKUP(D81,Accounts!A:A,Accounts!B:B)</f>
        <v>#N/A</v>
      </c>
      <c r="F81" s="158"/>
      <c r="G81" s="97"/>
      <c r="H81" s="104">
        <f>IF(G81="y",H80+Table1[[#This Row],[Amount]],H80)</f>
        <v>0</v>
      </c>
      <c r="I81" s="139"/>
      <c r="J81" s="139">
        <f>Table1[[#This Row],[Amount]]</f>
        <v>0</v>
      </c>
      <c r="K81" s="139"/>
      <c r="L81" s="140">
        <f>Table1[[#This Row],[Amount]]-Table1[[#This Row],[Amount1]]</f>
        <v>0</v>
      </c>
    </row>
    <row r="82" spans="1:12" x14ac:dyDescent="0.2">
      <c r="A82" s="106"/>
      <c r="B82" s="117"/>
      <c r="C82" s="108"/>
      <c r="D82" s="109"/>
      <c r="E82" s="105" t="e">
        <f>LOOKUP(D82,Accounts!A:A,Accounts!B:B)</f>
        <v>#N/A</v>
      </c>
      <c r="F82" s="158"/>
      <c r="G82" s="97"/>
      <c r="H82" s="104">
        <f>IF(G82="y",H81+Table1[[#This Row],[Amount]],H81)</f>
        <v>0</v>
      </c>
      <c r="I82" s="139"/>
      <c r="J82" s="139">
        <f>Table1[[#This Row],[Amount]]</f>
        <v>0</v>
      </c>
      <c r="K82" s="139"/>
      <c r="L82" s="140">
        <f>Table1[[#This Row],[Amount]]-Table1[[#This Row],[Amount1]]</f>
        <v>0</v>
      </c>
    </row>
    <row r="83" spans="1:12" x14ac:dyDescent="0.2">
      <c r="A83" s="106"/>
      <c r="B83" s="117"/>
      <c r="C83" s="97"/>
      <c r="D83" s="98"/>
      <c r="E83" s="105" t="e">
        <f>LOOKUP(D83,Accounts!A:A,Accounts!B:B)</f>
        <v>#N/A</v>
      </c>
      <c r="F83" s="158"/>
      <c r="G83" s="97"/>
      <c r="H83" s="104">
        <f>IF(G83="y",H82+Table1[[#This Row],[Amount]],H82)</f>
        <v>0</v>
      </c>
      <c r="I83" s="139"/>
      <c r="J83" s="139">
        <f>Table1[[#This Row],[Amount]]</f>
        <v>0</v>
      </c>
      <c r="K83" s="139"/>
      <c r="L83" s="140">
        <f>Table1[[#This Row],[Amount]]-Table1[[#This Row],[Amount1]]</f>
        <v>0</v>
      </c>
    </row>
    <row r="84" spans="1:12" x14ac:dyDescent="0.2">
      <c r="A84" s="106"/>
      <c r="B84" s="117"/>
      <c r="C84" s="97"/>
      <c r="D84" s="98"/>
      <c r="E84" s="105" t="e">
        <f>LOOKUP(D84,Accounts!A:A,Accounts!B:B)</f>
        <v>#N/A</v>
      </c>
      <c r="F84" s="158"/>
      <c r="G84" s="97"/>
      <c r="H84" s="104">
        <f>IF(G84="y",H83+Table1[[#This Row],[Amount]],H83)</f>
        <v>0</v>
      </c>
      <c r="I84" s="139"/>
      <c r="J84" s="139">
        <f>Table1[[#This Row],[Amount]]</f>
        <v>0</v>
      </c>
      <c r="K84" s="139"/>
      <c r="L84" s="140">
        <f>Table1[[#This Row],[Amount]]-Table1[[#This Row],[Amount1]]</f>
        <v>0</v>
      </c>
    </row>
    <row r="85" spans="1:12" x14ac:dyDescent="0.2">
      <c r="A85" s="106"/>
      <c r="B85" s="117"/>
      <c r="C85" s="97"/>
      <c r="D85" s="98"/>
      <c r="E85" s="105" t="e">
        <f>LOOKUP(D85,Accounts!A:A,Accounts!B:B)</f>
        <v>#N/A</v>
      </c>
      <c r="F85" s="158"/>
      <c r="G85" s="97"/>
      <c r="H85" s="104">
        <f>IF(G85="y",H84+Table1[[#This Row],[Amount]],H84)</f>
        <v>0</v>
      </c>
      <c r="I85" s="139"/>
      <c r="J85" s="139">
        <f>Table1[[#This Row],[Amount]]</f>
        <v>0</v>
      </c>
      <c r="K85" s="139"/>
      <c r="L85" s="140">
        <f>Table1[[#This Row],[Amount]]-Table1[[#This Row],[Amount1]]</f>
        <v>0</v>
      </c>
    </row>
    <row r="86" spans="1:12" x14ac:dyDescent="0.2">
      <c r="A86" s="106"/>
      <c r="B86" s="117"/>
      <c r="C86" s="108"/>
      <c r="D86" s="109"/>
      <c r="E86" s="105" t="e">
        <f>LOOKUP(D86,Accounts!A:A,Accounts!B:B)</f>
        <v>#N/A</v>
      </c>
      <c r="F86" s="158"/>
      <c r="G86" s="97"/>
      <c r="H86" s="104">
        <f>IF(G86="y",H85+Table1[[#This Row],[Amount]],H85)</f>
        <v>0</v>
      </c>
      <c r="I86" s="139"/>
      <c r="J86" s="139">
        <f>Table1[[#This Row],[Amount]]</f>
        <v>0</v>
      </c>
      <c r="K86" s="139"/>
      <c r="L86" s="140">
        <f>Table1[[#This Row],[Amount]]-Table1[[#This Row],[Amount1]]</f>
        <v>0</v>
      </c>
    </row>
    <row r="87" spans="1:12" x14ac:dyDescent="0.2">
      <c r="A87" s="106"/>
      <c r="B87" s="117"/>
      <c r="C87" s="108"/>
      <c r="D87" s="109"/>
      <c r="E87" s="105" t="e">
        <f>LOOKUP(D87,Accounts!A:A,Accounts!B:B)</f>
        <v>#N/A</v>
      </c>
      <c r="F87" s="158"/>
      <c r="G87" s="97"/>
      <c r="H87" s="104">
        <f>IF(G87="y",H86+Table1[[#This Row],[Amount]],H86)</f>
        <v>0</v>
      </c>
      <c r="I87" s="139"/>
      <c r="J87" s="139">
        <f>Table1[[#This Row],[Amount]]</f>
        <v>0</v>
      </c>
      <c r="K87" s="139"/>
      <c r="L87" s="140">
        <f>Table1[[#This Row],[Amount]]-Table1[[#This Row],[Amount1]]</f>
        <v>0</v>
      </c>
    </row>
    <row r="88" spans="1:12" x14ac:dyDescent="0.2">
      <c r="A88" s="106"/>
      <c r="B88" s="117"/>
      <c r="C88" s="108"/>
      <c r="D88" s="109"/>
      <c r="E88" s="105" t="e">
        <f>LOOKUP(D88,Accounts!A:A,Accounts!B:B)</f>
        <v>#N/A</v>
      </c>
      <c r="F88" s="158"/>
      <c r="G88" s="97"/>
      <c r="H88" s="104">
        <f>IF(G88="y",H87+Table1[[#This Row],[Amount]],H87)</f>
        <v>0</v>
      </c>
      <c r="I88" s="139"/>
      <c r="J88" s="139">
        <f>Table1[[#This Row],[Amount]]</f>
        <v>0</v>
      </c>
      <c r="K88" s="139"/>
      <c r="L88" s="140">
        <f>Table1[[#This Row],[Amount]]-Table1[[#This Row],[Amount1]]</f>
        <v>0</v>
      </c>
    </row>
    <row r="89" spans="1:12" x14ac:dyDescent="0.2">
      <c r="A89" s="106"/>
      <c r="B89" s="117"/>
      <c r="C89" s="108"/>
      <c r="D89" s="109"/>
      <c r="E89" s="105" t="e">
        <f>LOOKUP(D89,Accounts!A:A,Accounts!B:B)</f>
        <v>#N/A</v>
      </c>
      <c r="F89" s="158"/>
      <c r="G89" s="97"/>
      <c r="H89" s="104">
        <f>IF(G89="y",H88+Table1[[#This Row],[Amount]],H88)</f>
        <v>0</v>
      </c>
      <c r="I89" s="139"/>
      <c r="J89" s="139">
        <f>Table1[[#This Row],[Amount]]</f>
        <v>0</v>
      </c>
      <c r="K89" s="139"/>
      <c r="L89" s="140">
        <f>Table1[[#This Row],[Amount]]-Table1[[#This Row],[Amount1]]</f>
        <v>0</v>
      </c>
    </row>
    <row r="90" spans="1:12" x14ac:dyDescent="0.2">
      <c r="A90" s="106"/>
      <c r="B90" s="117"/>
      <c r="C90" s="108"/>
      <c r="D90" s="109"/>
      <c r="E90" s="105" t="e">
        <f>LOOKUP(D90,Accounts!A:A,Accounts!B:B)</f>
        <v>#N/A</v>
      </c>
      <c r="F90" s="158"/>
      <c r="G90" s="97"/>
      <c r="H90" s="104">
        <f>IF(G90="y",H89+Table1[[#This Row],[Amount]],H89)</f>
        <v>0</v>
      </c>
      <c r="I90" s="139"/>
      <c r="J90" s="139">
        <f>Table1[[#This Row],[Amount]]</f>
        <v>0</v>
      </c>
      <c r="K90" s="139"/>
      <c r="L90" s="140">
        <f>Table1[[#This Row],[Amount]]-Table1[[#This Row],[Amount1]]</f>
        <v>0</v>
      </c>
    </row>
    <row r="91" spans="1:12" x14ac:dyDescent="0.2">
      <c r="A91" s="106"/>
      <c r="B91" s="117"/>
      <c r="C91" s="108"/>
      <c r="D91" s="109"/>
      <c r="E91" s="105" t="e">
        <f>LOOKUP(D91,Accounts!A:A,Accounts!B:B)</f>
        <v>#N/A</v>
      </c>
      <c r="F91" s="158"/>
      <c r="G91" s="97"/>
      <c r="H91" s="104">
        <f>IF(G91="y",H90+Table1[[#This Row],[Amount]],H90)</f>
        <v>0</v>
      </c>
      <c r="I91" s="139"/>
      <c r="J91" s="139">
        <f>Table1[[#This Row],[Amount]]</f>
        <v>0</v>
      </c>
      <c r="K91" s="139"/>
      <c r="L91" s="140">
        <f>Table1[[#This Row],[Amount]]-Table1[[#This Row],[Amount1]]</f>
        <v>0</v>
      </c>
    </row>
    <row r="92" spans="1:12" x14ac:dyDescent="0.2">
      <c r="A92" s="106"/>
      <c r="B92" s="117"/>
      <c r="C92" s="108"/>
      <c r="D92" s="109"/>
      <c r="E92" s="105" t="e">
        <f>LOOKUP(D92,Accounts!A:A,Accounts!B:B)</f>
        <v>#N/A</v>
      </c>
      <c r="F92" s="158"/>
      <c r="G92" s="97"/>
      <c r="H92" s="104">
        <f>IF(G92="y",H91+Table1[[#This Row],[Amount]],H91)</f>
        <v>0</v>
      </c>
      <c r="I92" s="139"/>
      <c r="J92" s="139">
        <f>Table1[[#This Row],[Amount]]</f>
        <v>0</v>
      </c>
      <c r="K92" s="139"/>
      <c r="L92" s="140">
        <f>Table1[[#This Row],[Amount]]-Table1[[#This Row],[Amount1]]</f>
        <v>0</v>
      </c>
    </row>
    <row r="93" spans="1:12" x14ac:dyDescent="0.2">
      <c r="A93" s="106"/>
      <c r="B93" s="117"/>
      <c r="C93" s="108"/>
      <c r="D93" s="109"/>
      <c r="E93" s="105" t="e">
        <f>LOOKUP(D93,Accounts!A:A,Accounts!B:B)</f>
        <v>#N/A</v>
      </c>
      <c r="F93" s="158"/>
      <c r="G93" s="97"/>
      <c r="H93" s="104">
        <f>IF(G93="y",H92+Table1[[#This Row],[Amount]],H92)</f>
        <v>0</v>
      </c>
      <c r="I93" s="139"/>
      <c r="J93" s="139">
        <f>Table1[[#This Row],[Amount]]</f>
        <v>0</v>
      </c>
      <c r="K93" s="139"/>
      <c r="L93" s="140">
        <f>Table1[[#This Row],[Amount]]-Table1[[#This Row],[Amount1]]</f>
        <v>0</v>
      </c>
    </row>
    <row r="94" spans="1:12" x14ac:dyDescent="0.2">
      <c r="A94" s="106"/>
      <c r="B94" s="117"/>
      <c r="C94" s="108"/>
      <c r="D94" s="109"/>
      <c r="E94" s="105" t="e">
        <f>LOOKUP(D94,Accounts!A:A,Accounts!B:B)</f>
        <v>#N/A</v>
      </c>
      <c r="F94" s="158"/>
      <c r="G94" s="97"/>
      <c r="H94" s="104">
        <f>IF(G94="y",H93+Table1[[#This Row],[Amount]],H93)</f>
        <v>0</v>
      </c>
      <c r="I94" s="139"/>
      <c r="J94" s="139">
        <f>Table1[[#This Row],[Amount]]</f>
        <v>0</v>
      </c>
      <c r="K94" s="139"/>
      <c r="L94" s="140">
        <f>Table1[[#This Row],[Amount]]-Table1[[#This Row],[Amount1]]</f>
        <v>0</v>
      </c>
    </row>
    <row r="95" spans="1:12" x14ac:dyDescent="0.2">
      <c r="A95" s="106"/>
      <c r="B95" s="117"/>
      <c r="C95" s="108"/>
      <c r="D95" s="109"/>
      <c r="E95" s="105" t="e">
        <f>LOOKUP(D95,Accounts!A:A,Accounts!B:B)</f>
        <v>#N/A</v>
      </c>
      <c r="F95" s="158"/>
      <c r="G95" s="97"/>
      <c r="H95" s="104">
        <f>IF(G95="y",H94+Table1[[#This Row],[Amount]],H94)</f>
        <v>0</v>
      </c>
      <c r="I95" s="139"/>
      <c r="J95" s="139">
        <f>Table1[[#This Row],[Amount]]</f>
        <v>0</v>
      </c>
      <c r="K95" s="139"/>
      <c r="L95" s="140">
        <f>Table1[[#This Row],[Amount]]-Table1[[#This Row],[Amount1]]</f>
        <v>0</v>
      </c>
    </row>
    <row r="96" spans="1:12" x14ac:dyDescent="0.2">
      <c r="A96" s="106"/>
      <c r="B96" s="117"/>
      <c r="C96" s="108"/>
      <c r="D96" s="109"/>
      <c r="E96" s="105" t="e">
        <f>LOOKUP(D96,Accounts!A:A,Accounts!B:B)</f>
        <v>#N/A</v>
      </c>
      <c r="F96" s="158"/>
      <c r="G96" s="97"/>
      <c r="H96" s="104">
        <f>IF(G96="y",H95+Table1[[#This Row],[Amount]],H95)</f>
        <v>0</v>
      </c>
      <c r="I96" s="139"/>
      <c r="J96" s="139">
        <f>Table1[[#This Row],[Amount]]</f>
        <v>0</v>
      </c>
      <c r="K96" s="139"/>
      <c r="L96" s="140">
        <f>Table1[[#This Row],[Amount]]-Table1[[#This Row],[Amount1]]</f>
        <v>0</v>
      </c>
    </row>
    <row r="97" spans="1:12" x14ac:dyDescent="0.2">
      <c r="A97" s="106"/>
      <c r="B97" s="117"/>
      <c r="C97" s="108"/>
      <c r="D97" s="109"/>
      <c r="E97" s="105" t="e">
        <f>LOOKUP(D97,Accounts!A:A,Accounts!B:B)</f>
        <v>#N/A</v>
      </c>
      <c r="F97" s="158"/>
      <c r="G97" s="97"/>
      <c r="H97" s="104">
        <f>IF(G97="y",H96+Table1[[#This Row],[Amount]],H96)</f>
        <v>0</v>
      </c>
      <c r="I97" s="139"/>
      <c r="J97" s="139">
        <f>Table1[[#This Row],[Amount]]</f>
        <v>0</v>
      </c>
      <c r="K97" s="139"/>
      <c r="L97" s="140">
        <f>Table1[[#This Row],[Amount]]-Table1[[#This Row],[Amount1]]</f>
        <v>0</v>
      </c>
    </row>
    <row r="98" spans="1:12" x14ac:dyDescent="0.2">
      <c r="A98" s="106"/>
      <c r="B98" s="117"/>
      <c r="C98" s="108"/>
      <c r="D98" s="109"/>
      <c r="E98" s="105" t="e">
        <f>LOOKUP(D98,Accounts!A:A,Accounts!B:B)</f>
        <v>#N/A</v>
      </c>
      <c r="F98" s="158"/>
      <c r="G98" s="97"/>
      <c r="H98" s="104">
        <f>IF(G98="y",H97+Table1[[#This Row],[Amount]],H97)</f>
        <v>0</v>
      </c>
      <c r="I98" s="139"/>
      <c r="J98" s="139">
        <f>Table1[[#This Row],[Amount]]</f>
        <v>0</v>
      </c>
      <c r="K98" s="139"/>
      <c r="L98" s="140">
        <f>Table1[[#This Row],[Amount]]-Table1[[#This Row],[Amount1]]</f>
        <v>0</v>
      </c>
    </row>
    <row r="99" spans="1:12" x14ac:dyDescent="0.2">
      <c r="A99" s="106"/>
      <c r="B99" s="117"/>
      <c r="C99" s="108"/>
      <c r="D99" s="109"/>
      <c r="E99" s="105" t="e">
        <f>LOOKUP(D99,Accounts!A:A,Accounts!B:B)</f>
        <v>#N/A</v>
      </c>
      <c r="F99" s="158"/>
      <c r="G99" s="97"/>
      <c r="H99" s="104">
        <f>IF(G99="y",H98+Table1[[#This Row],[Amount]],H98)</f>
        <v>0</v>
      </c>
      <c r="I99" s="139"/>
      <c r="J99" s="139">
        <f>Table1[[#This Row],[Amount]]</f>
        <v>0</v>
      </c>
      <c r="K99" s="139"/>
      <c r="L99" s="140">
        <f>Table1[[#This Row],[Amount]]-Table1[[#This Row],[Amount1]]</f>
        <v>0</v>
      </c>
    </row>
    <row r="100" spans="1:12" x14ac:dyDescent="0.2">
      <c r="A100" s="106"/>
      <c r="B100" s="117"/>
      <c r="C100" s="108"/>
      <c r="D100" s="109"/>
      <c r="E100" s="105" t="e">
        <f>LOOKUP(D100,Accounts!A:A,Accounts!B:B)</f>
        <v>#N/A</v>
      </c>
      <c r="F100" s="158"/>
      <c r="G100" s="97"/>
      <c r="H100" s="104">
        <f>IF(G100="y",H99+Table1[[#This Row],[Amount]],H99)</f>
        <v>0</v>
      </c>
      <c r="I100" s="139"/>
      <c r="J100" s="139">
        <f>Table1[[#This Row],[Amount]]</f>
        <v>0</v>
      </c>
      <c r="K100" s="139"/>
      <c r="L100" s="140">
        <f>Table1[[#This Row],[Amount]]-Table1[[#This Row],[Amount1]]</f>
        <v>0</v>
      </c>
    </row>
    <row r="101" spans="1:12" x14ac:dyDescent="0.2">
      <c r="A101" s="106"/>
      <c r="B101" s="117"/>
      <c r="C101" s="108"/>
      <c r="D101" s="109"/>
      <c r="E101" s="105" t="e">
        <f>LOOKUP(D101,Accounts!A:A,Accounts!B:B)</f>
        <v>#N/A</v>
      </c>
      <c r="F101" s="158"/>
      <c r="G101" s="97"/>
      <c r="H101" s="104">
        <f>IF(G101="y",H100+Table1[[#This Row],[Amount]],H100)</f>
        <v>0</v>
      </c>
      <c r="I101" s="139"/>
      <c r="J101" s="139">
        <f>Table1[[#This Row],[Amount]]</f>
        <v>0</v>
      </c>
      <c r="K101" s="139"/>
      <c r="L101" s="140">
        <f>Table1[[#This Row],[Amount]]-Table1[[#This Row],[Amount1]]</f>
        <v>0</v>
      </c>
    </row>
    <row r="102" spans="1:12" x14ac:dyDescent="0.2">
      <c r="A102" s="106"/>
      <c r="B102" s="117"/>
      <c r="C102" s="108"/>
      <c r="D102" s="109"/>
      <c r="E102" s="105" t="e">
        <f>LOOKUP(D102,Accounts!A:A,Accounts!B:B)</f>
        <v>#N/A</v>
      </c>
      <c r="F102" s="158"/>
      <c r="G102" s="97"/>
      <c r="H102" s="104">
        <f>IF(G102="y",H101+Table1[[#This Row],[Amount]],H101)</f>
        <v>0</v>
      </c>
      <c r="I102" s="139"/>
      <c r="J102" s="139">
        <f>Table1[[#This Row],[Amount]]</f>
        <v>0</v>
      </c>
      <c r="K102" s="139"/>
      <c r="L102" s="140">
        <f>Table1[[#This Row],[Amount]]-Table1[[#This Row],[Amount1]]</f>
        <v>0</v>
      </c>
    </row>
    <row r="103" spans="1:12" x14ac:dyDescent="0.2">
      <c r="A103" s="106"/>
      <c r="B103" s="117"/>
      <c r="C103" s="108"/>
      <c r="D103" s="109"/>
      <c r="E103" s="105" t="e">
        <f>LOOKUP(D103,Accounts!A:A,Accounts!B:B)</f>
        <v>#N/A</v>
      </c>
      <c r="F103" s="158"/>
      <c r="G103" s="97"/>
      <c r="H103" s="104">
        <f>IF(G103="y",H102+Table1[[#This Row],[Amount]],H102)</f>
        <v>0</v>
      </c>
      <c r="I103" s="139"/>
      <c r="J103" s="139">
        <f>Table1[[#This Row],[Amount]]</f>
        <v>0</v>
      </c>
      <c r="K103" s="139"/>
      <c r="L103" s="140">
        <f>Table1[[#This Row],[Amount]]-Table1[[#This Row],[Amount1]]</f>
        <v>0</v>
      </c>
    </row>
    <row r="104" spans="1:12" x14ac:dyDescent="0.2">
      <c r="A104" s="106"/>
      <c r="B104" s="117"/>
      <c r="C104" s="108"/>
      <c r="D104" s="109"/>
      <c r="E104" s="105" t="e">
        <f>LOOKUP(D104,Accounts!A:A,Accounts!B:B)</f>
        <v>#N/A</v>
      </c>
      <c r="F104" s="158"/>
      <c r="G104" s="97"/>
      <c r="H104" s="104">
        <f>IF(G104="y",H103+Table1[[#This Row],[Amount]],H103)</f>
        <v>0</v>
      </c>
      <c r="I104" s="139"/>
      <c r="J104" s="139">
        <f>Table1[[#This Row],[Amount]]</f>
        <v>0</v>
      </c>
      <c r="K104" s="139"/>
      <c r="L104" s="140">
        <f>Table1[[#This Row],[Amount]]-Table1[[#This Row],[Amount1]]</f>
        <v>0</v>
      </c>
    </row>
    <row r="105" spans="1:12" x14ac:dyDescent="0.2">
      <c r="A105" s="106"/>
      <c r="B105" s="117"/>
      <c r="C105" s="108"/>
      <c r="D105" s="109"/>
      <c r="E105" s="105" t="e">
        <f>LOOKUP(D105,Accounts!A:A,Accounts!B:B)</f>
        <v>#N/A</v>
      </c>
      <c r="F105" s="158"/>
      <c r="G105" s="97"/>
      <c r="H105" s="104">
        <f>IF(G105="y",H104+Table1[[#This Row],[Amount]],H104)</f>
        <v>0</v>
      </c>
      <c r="I105" s="139"/>
      <c r="J105" s="139">
        <f>Table1[[#This Row],[Amount]]</f>
        <v>0</v>
      </c>
      <c r="K105" s="139"/>
      <c r="L105" s="140">
        <f>Table1[[#This Row],[Amount]]-Table1[[#This Row],[Amount1]]</f>
        <v>0</v>
      </c>
    </row>
    <row r="106" spans="1:12" x14ac:dyDescent="0.2">
      <c r="A106" s="106"/>
      <c r="B106" s="117"/>
      <c r="C106" s="108"/>
      <c r="D106" s="109"/>
      <c r="E106" s="105" t="e">
        <f>LOOKUP(D106,Accounts!A:A,Accounts!B:B)</f>
        <v>#N/A</v>
      </c>
      <c r="F106" s="158"/>
      <c r="G106" s="97"/>
      <c r="H106" s="104">
        <f>IF(G106="y",H105+Table1[[#This Row],[Amount]],H105)</f>
        <v>0</v>
      </c>
      <c r="I106" s="139"/>
      <c r="J106" s="139">
        <f>Table1[[#This Row],[Amount]]</f>
        <v>0</v>
      </c>
      <c r="K106" s="139"/>
      <c r="L106" s="140">
        <f>Table1[[#This Row],[Amount]]-Table1[[#This Row],[Amount1]]</f>
        <v>0</v>
      </c>
    </row>
    <row r="107" spans="1:12" x14ac:dyDescent="0.2">
      <c r="A107" s="106"/>
      <c r="B107" s="117"/>
      <c r="C107" s="108"/>
      <c r="D107" s="109"/>
      <c r="E107" s="105" t="e">
        <f>LOOKUP(D107,Accounts!A:A,Accounts!B:B)</f>
        <v>#N/A</v>
      </c>
      <c r="F107" s="158"/>
      <c r="G107" s="97"/>
      <c r="H107" s="104">
        <f>IF(G107="y",H106+Table1[[#This Row],[Amount]],H106)</f>
        <v>0</v>
      </c>
      <c r="I107" s="139"/>
      <c r="J107" s="139">
        <f>Table1[[#This Row],[Amount]]</f>
        <v>0</v>
      </c>
      <c r="K107" s="139"/>
      <c r="L107" s="140">
        <f>Table1[[#This Row],[Amount]]-Table1[[#This Row],[Amount1]]</f>
        <v>0</v>
      </c>
    </row>
    <row r="108" spans="1:12" x14ac:dyDescent="0.2">
      <c r="A108" s="106"/>
      <c r="B108" s="117"/>
      <c r="C108" s="108"/>
      <c r="D108" s="109"/>
      <c r="E108" s="105" t="e">
        <f>LOOKUP(D108,Accounts!A:A,Accounts!B:B)</f>
        <v>#N/A</v>
      </c>
      <c r="F108" s="158"/>
      <c r="G108" s="97"/>
      <c r="H108" s="104">
        <f>IF(G108="y",H107+Table1[[#This Row],[Amount]],H107)</f>
        <v>0</v>
      </c>
      <c r="I108" s="139"/>
      <c r="J108" s="139">
        <f>Table1[[#This Row],[Amount]]</f>
        <v>0</v>
      </c>
      <c r="K108" s="139"/>
      <c r="L108" s="140">
        <f>Table1[[#This Row],[Amount]]-Table1[[#This Row],[Amount1]]</f>
        <v>0</v>
      </c>
    </row>
    <row r="109" spans="1:12" x14ac:dyDescent="0.2">
      <c r="A109" s="106"/>
      <c r="B109" s="117"/>
      <c r="C109" s="97"/>
      <c r="D109" s="98"/>
      <c r="E109" s="105" t="e">
        <f>LOOKUP(D109,Accounts!A:A,Accounts!B:B)</f>
        <v>#N/A</v>
      </c>
      <c r="F109" s="158"/>
      <c r="G109" s="97"/>
      <c r="H109" s="104">
        <f>IF(G109="y",H108+Table1[[#This Row],[Amount]],H108)</f>
        <v>0</v>
      </c>
      <c r="I109" s="139"/>
      <c r="J109" s="139">
        <f>Table1[[#This Row],[Amount]]</f>
        <v>0</v>
      </c>
      <c r="K109" s="139"/>
      <c r="L109" s="140">
        <f>Table1[[#This Row],[Amount]]-Table1[[#This Row],[Amount1]]</f>
        <v>0</v>
      </c>
    </row>
    <row r="110" spans="1:12" x14ac:dyDescent="0.2">
      <c r="A110" s="106"/>
      <c r="B110" s="117"/>
      <c r="C110" s="108"/>
      <c r="D110" s="109"/>
      <c r="E110" s="105" t="e">
        <f>LOOKUP(D110,Accounts!A:A,Accounts!B:B)</f>
        <v>#N/A</v>
      </c>
      <c r="F110" s="158"/>
      <c r="G110" s="97"/>
      <c r="H110" s="104">
        <f>IF(G110="y",H109+Table1[[#This Row],[Amount]],H109)</f>
        <v>0</v>
      </c>
      <c r="I110" s="139"/>
      <c r="J110" s="139">
        <f>Table1[[#This Row],[Amount]]</f>
        <v>0</v>
      </c>
      <c r="K110" s="139"/>
      <c r="L110" s="140">
        <f>Table1[[#This Row],[Amount]]-Table1[[#This Row],[Amount1]]</f>
        <v>0</v>
      </c>
    </row>
    <row r="111" spans="1:12" x14ac:dyDescent="0.2">
      <c r="A111" s="106"/>
      <c r="B111" s="117"/>
      <c r="C111" s="108"/>
      <c r="D111" s="109"/>
      <c r="E111" s="105" t="e">
        <f>LOOKUP(D111,Accounts!A:A,Accounts!B:B)</f>
        <v>#N/A</v>
      </c>
      <c r="F111" s="158"/>
      <c r="G111" s="97"/>
      <c r="H111" s="104">
        <f>IF(G111="y",H110+Table1[[#This Row],[Amount]],H110)</f>
        <v>0</v>
      </c>
      <c r="I111" s="139"/>
      <c r="J111" s="139">
        <f>Table1[[#This Row],[Amount]]</f>
        <v>0</v>
      </c>
      <c r="K111" s="139"/>
      <c r="L111" s="140">
        <f>Table1[[#This Row],[Amount]]-Table1[[#This Row],[Amount1]]</f>
        <v>0</v>
      </c>
    </row>
    <row r="112" spans="1:12" x14ac:dyDescent="0.2">
      <c r="A112" s="106"/>
      <c r="B112" s="117"/>
      <c r="C112" s="108"/>
      <c r="D112" s="109"/>
      <c r="E112" s="105" t="e">
        <f>LOOKUP(D112,Accounts!A:A,Accounts!B:B)</f>
        <v>#N/A</v>
      </c>
      <c r="F112" s="158"/>
      <c r="G112" s="97"/>
      <c r="H112" s="104">
        <f>IF(G112="y",H111+Table1[[#This Row],[Amount]],H111)</f>
        <v>0</v>
      </c>
      <c r="I112" s="139"/>
      <c r="J112" s="139">
        <f>Table1[[#This Row],[Amount]]</f>
        <v>0</v>
      </c>
      <c r="K112" s="139"/>
      <c r="L112" s="140">
        <f>Table1[[#This Row],[Amount]]-Table1[[#This Row],[Amount1]]</f>
        <v>0</v>
      </c>
    </row>
    <row r="113" spans="1:12" x14ac:dyDescent="0.2">
      <c r="A113" s="106"/>
      <c r="B113" s="117"/>
      <c r="C113" s="108"/>
      <c r="D113" s="109"/>
      <c r="E113" s="105" t="e">
        <f>LOOKUP(D113,Accounts!A:A,Accounts!B:B)</f>
        <v>#N/A</v>
      </c>
      <c r="F113" s="158"/>
      <c r="G113" s="97"/>
      <c r="H113" s="104">
        <f>IF(G113="y",H112+Table1[[#This Row],[Amount]],H112)</f>
        <v>0</v>
      </c>
      <c r="I113" s="139"/>
      <c r="J113" s="139">
        <f>Table1[[#This Row],[Amount]]</f>
        <v>0</v>
      </c>
      <c r="K113" s="139"/>
      <c r="L113" s="140">
        <f>Table1[[#This Row],[Amount]]-Table1[[#This Row],[Amount1]]</f>
        <v>0</v>
      </c>
    </row>
    <row r="114" spans="1:12" x14ac:dyDescent="0.2">
      <c r="A114" s="106"/>
      <c r="B114" s="117"/>
      <c r="C114" s="108"/>
      <c r="D114" s="109"/>
      <c r="E114" s="105" t="e">
        <f>LOOKUP(D114,Accounts!A:A,Accounts!B:B)</f>
        <v>#N/A</v>
      </c>
      <c r="F114" s="158"/>
      <c r="G114" s="97"/>
      <c r="H114" s="104">
        <f>IF(G114="y",H113+Table1[[#This Row],[Amount]],H113)</f>
        <v>0</v>
      </c>
      <c r="I114" s="139"/>
      <c r="J114" s="139">
        <f>Table1[[#This Row],[Amount]]</f>
        <v>0</v>
      </c>
      <c r="K114" s="139"/>
      <c r="L114" s="140">
        <f>Table1[[#This Row],[Amount]]-Table1[[#This Row],[Amount1]]</f>
        <v>0</v>
      </c>
    </row>
    <row r="115" spans="1:12" x14ac:dyDescent="0.2">
      <c r="A115" s="106"/>
      <c r="B115" s="117"/>
      <c r="C115" s="108"/>
      <c r="D115" s="109"/>
      <c r="E115" s="105" t="e">
        <f>LOOKUP(D115,Accounts!A:A,Accounts!B:B)</f>
        <v>#N/A</v>
      </c>
      <c r="F115" s="158"/>
      <c r="G115" s="97"/>
      <c r="H115" s="104">
        <f>IF(G115="y",H114+Table1[[#This Row],[Amount]],H114)</f>
        <v>0</v>
      </c>
      <c r="I115" s="139"/>
      <c r="J115" s="139">
        <f>Table1[[#This Row],[Amount]]</f>
        <v>0</v>
      </c>
      <c r="K115" s="139"/>
      <c r="L115" s="140">
        <f>Table1[[#This Row],[Amount]]-Table1[[#This Row],[Amount1]]</f>
        <v>0</v>
      </c>
    </row>
    <row r="116" spans="1:12" x14ac:dyDescent="0.2">
      <c r="A116" s="106"/>
      <c r="B116" s="117"/>
      <c r="C116" s="108"/>
      <c r="D116" s="109"/>
      <c r="E116" s="105" t="e">
        <f>LOOKUP(D116,Accounts!A:A,Accounts!B:B)</f>
        <v>#N/A</v>
      </c>
      <c r="F116" s="158"/>
      <c r="G116" s="97"/>
      <c r="H116" s="104">
        <f>IF(G116="y",H115+Table1[[#This Row],[Amount]],H115)</f>
        <v>0</v>
      </c>
      <c r="I116" s="139"/>
      <c r="J116" s="139">
        <f>Table1[[#This Row],[Amount]]</f>
        <v>0</v>
      </c>
      <c r="K116" s="139"/>
      <c r="L116" s="140">
        <f>Table1[[#This Row],[Amount]]-Table1[[#This Row],[Amount1]]</f>
        <v>0</v>
      </c>
    </row>
    <row r="117" spans="1:12" x14ac:dyDescent="0.2">
      <c r="A117" s="106"/>
      <c r="B117" s="117"/>
      <c r="C117" s="108"/>
      <c r="D117" s="109"/>
      <c r="E117" s="105" t="e">
        <f>LOOKUP(D117,Accounts!A:A,Accounts!B:B)</f>
        <v>#N/A</v>
      </c>
      <c r="F117" s="158"/>
      <c r="G117" s="97"/>
      <c r="H117" s="104">
        <f>IF(G117="y",H116+Table1[[#This Row],[Amount]],H116)</f>
        <v>0</v>
      </c>
      <c r="I117" s="139"/>
      <c r="J117" s="139">
        <f>Table1[[#This Row],[Amount]]</f>
        <v>0</v>
      </c>
      <c r="K117" s="139"/>
      <c r="L117" s="140">
        <f>Table1[[#This Row],[Amount]]-Table1[[#This Row],[Amount1]]</f>
        <v>0</v>
      </c>
    </row>
    <row r="118" spans="1:12" x14ac:dyDescent="0.2">
      <c r="A118" s="106"/>
      <c r="B118" s="117"/>
      <c r="C118" s="108"/>
      <c r="D118" s="109"/>
      <c r="E118" s="105" t="e">
        <f>LOOKUP(D118,Accounts!A:A,Accounts!B:B)</f>
        <v>#N/A</v>
      </c>
      <c r="F118" s="158"/>
      <c r="G118" s="97"/>
      <c r="H118" s="104">
        <f>IF(G118="y",H117+Table1[[#This Row],[Amount]],H117)</f>
        <v>0</v>
      </c>
      <c r="I118" s="139"/>
      <c r="J118" s="139">
        <f>Table1[[#This Row],[Amount]]</f>
        <v>0</v>
      </c>
      <c r="K118" s="139"/>
      <c r="L118" s="140">
        <f>Table1[[#This Row],[Amount]]-Table1[[#This Row],[Amount1]]</f>
        <v>0</v>
      </c>
    </row>
    <row r="119" spans="1:12" x14ac:dyDescent="0.2">
      <c r="A119" s="106"/>
      <c r="B119" s="117"/>
      <c r="C119" s="108"/>
      <c r="D119" s="109"/>
      <c r="E119" s="105" t="e">
        <f>LOOKUP(D119,Accounts!A:A,Accounts!B:B)</f>
        <v>#N/A</v>
      </c>
      <c r="F119" s="158"/>
      <c r="G119" s="97"/>
      <c r="H119" s="104">
        <f>IF(G119="y",H118+Table1[[#This Row],[Amount]],H118)</f>
        <v>0</v>
      </c>
      <c r="I119" s="139"/>
      <c r="J119" s="139">
        <f>Table1[[#This Row],[Amount]]</f>
        <v>0</v>
      </c>
      <c r="K119" s="139"/>
      <c r="L119" s="140">
        <f>Table1[[#This Row],[Amount]]-Table1[[#This Row],[Amount1]]</f>
        <v>0</v>
      </c>
    </row>
    <row r="120" spans="1:12" x14ac:dyDescent="0.2">
      <c r="A120" s="106"/>
      <c r="B120" s="117"/>
      <c r="C120" s="108"/>
      <c r="D120" s="109"/>
      <c r="E120" s="105" t="e">
        <f>LOOKUP(D120,Accounts!A:A,Accounts!B:B)</f>
        <v>#N/A</v>
      </c>
      <c r="F120" s="158"/>
      <c r="G120" s="97"/>
      <c r="H120" s="104">
        <f>IF(G120="y",H119+Table1[[#This Row],[Amount]],H119)</f>
        <v>0</v>
      </c>
      <c r="I120" s="139"/>
      <c r="J120" s="139">
        <f>Table1[[#This Row],[Amount]]</f>
        <v>0</v>
      </c>
      <c r="K120" s="139"/>
      <c r="L120" s="140">
        <f>Table1[[#This Row],[Amount]]-Table1[[#This Row],[Amount1]]</f>
        <v>0</v>
      </c>
    </row>
    <row r="121" spans="1:12" x14ac:dyDescent="0.2">
      <c r="A121" s="106"/>
      <c r="B121" s="117"/>
      <c r="C121" s="108"/>
      <c r="D121" s="109"/>
      <c r="E121" s="105" t="e">
        <f>LOOKUP(D121,Accounts!A:A,Accounts!B:B)</f>
        <v>#N/A</v>
      </c>
      <c r="F121" s="158"/>
      <c r="G121" s="97"/>
      <c r="H121" s="104">
        <f>IF(G121="y",H120+Table1[[#This Row],[Amount]],H120)</f>
        <v>0</v>
      </c>
      <c r="I121" s="139"/>
      <c r="J121" s="139">
        <f>Table1[[#This Row],[Amount]]</f>
        <v>0</v>
      </c>
      <c r="K121" s="139"/>
      <c r="L121" s="140">
        <f>Table1[[#This Row],[Amount]]-Table1[[#This Row],[Amount1]]</f>
        <v>0</v>
      </c>
    </row>
    <row r="122" spans="1:12" x14ac:dyDescent="0.2">
      <c r="A122" s="106"/>
      <c r="B122" s="117"/>
      <c r="C122" s="108"/>
      <c r="D122" s="109"/>
      <c r="E122" s="105" t="e">
        <f>LOOKUP(D122,Accounts!A:A,Accounts!B:B)</f>
        <v>#N/A</v>
      </c>
      <c r="F122" s="158"/>
      <c r="G122" s="97"/>
      <c r="H122" s="104">
        <f>IF(G122="y",H121+Table1[[#This Row],[Amount]],H121)</f>
        <v>0</v>
      </c>
      <c r="I122" s="139"/>
      <c r="J122" s="139">
        <f>Table1[[#This Row],[Amount]]</f>
        <v>0</v>
      </c>
      <c r="K122" s="139"/>
      <c r="L122" s="140">
        <f>Table1[[#This Row],[Amount]]-Table1[[#This Row],[Amount1]]</f>
        <v>0</v>
      </c>
    </row>
    <row r="123" spans="1:12" x14ac:dyDescent="0.2">
      <c r="A123" s="106"/>
      <c r="B123" s="117"/>
      <c r="C123" s="108"/>
      <c r="D123" s="109"/>
      <c r="E123" s="105" t="e">
        <f>LOOKUP(D123,Accounts!A:A,Accounts!B:B)</f>
        <v>#N/A</v>
      </c>
      <c r="F123" s="158"/>
      <c r="G123" s="97"/>
      <c r="H123" s="104">
        <f>IF(G123="y",H122+Table1[[#This Row],[Amount]],H122)</f>
        <v>0</v>
      </c>
      <c r="I123" s="139"/>
      <c r="J123" s="139">
        <f>Table1[[#This Row],[Amount]]</f>
        <v>0</v>
      </c>
      <c r="K123" s="139"/>
      <c r="L123" s="140">
        <f>Table1[[#This Row],[Amount]]-Table1[[#This Row],[Amount1]]</f>
        <v>0</v>
      </c>
    </row>
    <row r="124" spans="1:12" x14ac:dyDescent="0.2">
      <c r="A124" s="106"/>
      <c r="B124" s="117"/>
      <c r="C124" s="108"/>
      <c r="D124" s="109"/>
      <c r="E124" s="105" t="e">
        <f>LOOKUP(D124,Accounts!A:A,Accounts!B:B)</f>
        <v>#N/A</v>
      </c>
      <c r="F124" s="158"/>
      <c r="G124" s="97"/>
      <c r="H124" s="104">
        <f>IF(G124="y",H123+Table1[[#This Row],[Amount]],H123)</f>
        <v>0</v>
      </c>
      <c r="I124" s="139"/>
      <c r="J124" s="139">
        <f>Table1[[#This Row],[Amount]]</f>
        <v>0</v>
      </c>
      <c r="K124" s="139"/>
      <c r="L124" s="140">
        <f>Table1[[#This Row],[Amount]]-Table1[[#This Row],[Amount1]]</f>
        <v>0</v>
      </c>
    </row>
    <row r="125" spans="1:12" x14ac:dyDescent="0.2">
      <c r="A125" s="106"/>
      <c r="B125" s="117"/>
      <c r="C125" s="108"/>
      <c r="D125" s="109"/>
      <c r="E125" s="105" t="e">
        <f>LOOKUP(D125,Accounts!A:A,Accounts!B:B)</f>
        <v>#N/A</v>
      </c>
      <c r="F125" s="158"/>
      <c r="G125" s="97"/>
      <c r="H125" s="104">
        <f>IF(G125="y",H124+Table1[[#This Row],[Amount]],H124)</f>
        <v>0</v>
      </c>
      <c r="I125" s="139"/>
      <c r="J125" s="139">
        <f>Table1[[#This Row],[Amount]]</f>
        <v>0</v>
      </c>
      <c r="K125" s="139"/>
      <c r="L125" s="140">
        <f>Table1[[#This Row],[Amount]]-Table1[[#This Row],[Amount1]]</f>
        <v>0</v>
      </c>
    </row>
    <row r="126" spans="1:12" x14ac:dyDescent="0.2">
      <c r="A126" s="106"/>
      <c r="B126" s="117"/>
      <c r="C126" s="108"/>
      <c r="D126" s="109"/>
      <c r="E126" s="105" t="e">
        <f>LOOKUP(D126,Accounts!A:A,Accounts!B:B)</f>
        <v>#N/A</v>
      </c>
      <c r="F126" s="158"/>
      <c r="G126" s="97"/>
      <c r="H126" s="104">
        <f>IF(G126="y",H125+Table1[[#This Row],[Amount]],H125)</f>
        <v>0</v>
      </c>
      <c r="I126" s="139"/>
      <c r="J126" s="139">
        <f>Table1[[#This Row],[Amount]]</f>
        <v>0</v>
      </c>
      <c r="K126" s="139"/>
      <c r="L126" s="140">
        <f>Table1[[#This Row],[Amount]]-Table1[[#This Row],[Amount1]]</f>
        <v>0</v>
      </c>
    </row>
    <row r="127" spans="1:12" x14ac:dyDescent="0.2">
      <c r="A127" s="106"/>
      <c r="B127" s="117"/>
      <c r="C127" s="108"/>
      <c r="D127" s="109"/>
      <c r="E127" s="105" t="e">
        <f>LOOKUP(D127,Accounts!A:A,Accounts!B:B)</f>
        <v>#N/A</v>
      </c>
      <c r="F127" s="158"/>
      <c r="G127" s="97"/>
      <c r="H127" s="104">
        <f>IF(G127="y",H126+Table1[[#This Row],[Amount]],H126)</f>
        <v>0</v>
      </c>
      <c r="I127" s="139"/>
      <c r="J127" s="139">
        <f>Table1[[#This Row],[Amount]]</f>
        <v>0</v>
      </c>
      <c r="K127" s="139"/>
      <c r="L127" s="140">
        <f>Table1[[#This Row],[Amount]]-Table1[[#This Row],[Amount1]]</f>
        <v>0</v>
      </c>
    </row>
    <row r="128" spans="1:12" x14ac:dyDescent="0.2">
      <c r="A128" s="106"/>
      <c r="B128" s="117"/>
      <c r="C128" s="108"/>
      <c r="D128" s="109"/>
      <c r="E128" s="105" t="e">
        <f>LOOKUP(D128,Accounts!A:A,Accounts!B:B)</f>
        <v>#N/A</v>
      </c>
      <c r="F128" s="158"/>
      <c r="G128" s="97"/>
      <c r="H128" s="104">
        <f>IF(G128="y",H127+Table1[[#This Row],[Amount]],H127)</f>
        <v>0</v>
      </c>
      <c r="I128" s="139"/>
      <c r="J128" s="139">
        <f>Table1[[#This Row],[Amount]]</f>
        <v>0</v>
      </c>
      <c r="K128" s="139"/>
      <c r="L128" s="140">
        <f>Table1[[#This Row],[Amount]]-Table1[[#This Row],[Amount1]]</f>
        <v>0</v>
      </c>
    </row>
    <row r="129" spans="1:12" x14ac:dyDescent="0.2">
      <c r="A129" s="106"/>
      <c r="B129" s="117"/>
      <c r="C129" s="108"/>
      <c r="D129" s="109"/>
      <c r="E129" s="105" t="e">
        <f>LOOKUP(D129,Accounts!A:A,Accounts!B:B)</f>
        <v>#N/A</v>
      </c>
      <c r="F129" s="158"/>
      <c r="G129" s="97"/>
      <c r="H129" s="104">
        <f>IF(G129="y",H128+Table1[[#This Row],[Amount]],H128)</f>
        <v>0</v>
      </c>
      <c r="I129" s="139"/>
      <c r="J129" s="139">
        <f>Table1[[#This Row],[Amount]]</f>
        <v>0</v>
      </c>
      <c r="K129" s="139"/>
      <c r="L129" s="140">
        <f>Table1[[#This Row],[Amount]]-Table1[[#This Row],[Amount1]]</f>
        <v>0</v>
      </c>
    </row>
    <row r="130" spans="1:12" x14ac:dyDescent="0.2">
      <c r="A130" s="106"/>
      <c r="B130" s="117"/>
      <c r="C130" s="108"/>
      <c r="D130" s="109"/>
      <c r="E130" s="105" t="e">
        <f>LOOKUP(D130,Accounts!A:A,Accounts!B:B)</f>
        <v>#N/A</v>
      </c>
      <c r="F130" s="158"/>
      <c r="G130" s="97"/>
      <c r="H130" s="104">
        <f>IF(G130="y",H129+Table1[[#This Row],[Amount]],H129)</f>
        <v>0</v>
      </c>
      <c r="I130" s="139"/>
      <c r="J130" s="139">
        <f>Table1[[#This Row],[Amount]]</f>
        <v>0</v>
      </c>
      <c r="K130" s="139"/>
      <c r="L130" s="140">
        <f>Table1[[#This Row],[Amount]]-Table1[[#This Row],[Amount1]]</f>
        <v>0</v>
      </c>
    </row>
    <row r="131" spans="1:12" x14ac:dyDescent="0.2">
      <c r="A131" s="106"/>
      <c r="B131" s="117"/>
      <c r="C131" s="108"/>
      <c r="D131" s="109"/>
      <c r="E131" s="105" t="e">
        <f>LOOKUP(D131,Accounts!A:A,Accounts!B:B)</f>
        <v>#N/A</v>
      </c>
      <c r="F131" s="158"/>
      <c r="G131" s="97"/>
      <c r="H131" s="104">
        <f>IF(G131="y",H130+Table1[[#This Row],[Amount]],H130)</f>
        <v>0</v>
      </c>
      <c r="I131" s="139"/>
      <c r="J131" s="139">
        <f>Table1[[#This Row],[Amount]]</f>
        <v>0</v>
      </c>
      <c r="K131" s="139"/>
      <c r="L131" s="140">
        <f>Table1[[#This Row],[Amount]]-Table1[[#This Row],[Amount1]]</f>
        <v>0</v>
      </c>
    </row>
    <row r="132" spans="1:12" x14ac:dyDescent="0.2">
      <c r="A132" s="106"/>
      <c r="B132" s="117"/>
      <c r="C132" s="108"/>
      <c r="D132" s="109"/>
      <c r="E132" s="105" t="e">
        <f>LOOKUP(D132,Accounts!A:A,Accounts!B:B)</f>
        <v>#N/A</v>
      </c>
      <c r="F132" s="158"/>
      <c r="G132" s="97"/>
      <c r="H132" s="104">
        <f>IF(G132="y",H131+Table1[[#This Row],[Amount]],H131)</f>
        <v>0</v>
      </c>
      <c r="I132" s="139"/>
      <c r="J132" s="139">
        <f>Table1[[#This Row],[Amount]]</f>
        <v>0</v>
      </c>
      <c r="K132" s="139"/>
      <c r="L132" s="140">
        <f>Table1[[#This Row],[Amount]]-Table1[[#This Row],[Amount1]]</f>
        <v>0</v>
      </c>
    </row>
    <row r="133" spans="1:12" x14ac:dyDescent="0.2">
      <c r="A133" s="106"/>
      <c r="B133" s="117"/>
      <c r="C133" s="108"/>
      <c r="D133" s="109"/>
      <c r="E133" s="105" t="e">
        <f>LOOKUP(D133,Accounts!A:A,Accounts!B:B)</f>
        <v>#N/A</v>
      </c>
      <c r="F133" s="158"/>
      <c r="G133" s="97"/>
      <c r="H133" s="104">
        <f>IF(G133="y",H132+Table1[[#This Row],[Amount]],H132)</f>
        <v>0</v>
      </c>
      <c r="I133" s="139"/>
      <c r="J133" s="139">
        <f>Table1[[#This Row],[Amount]]</f>
        <v>0</v>
      </c>
      <c r="K133" s="139"/>
      <c r="L133" s="140">
        <f>Table1[[#This Row],[Amount]]-Table1[[#This Row],[Amount1]]</f>
        <v>0</v>
      </c>
    </row>
    <row r="134" spans="1:12" x14ac:dyDescent="0.2">
      <c r="A134" s="106"/>
      <c r="B134" s="117"/>
      <c r="C134" s="108"/>
      <c r="D134" s="109"/>
      <c r="E134" s="105" t="e">
        <f>LOOKUP(D134,Accounts!A:A,Accounts!B:B)</f>
        <v>#N/A</v>
      </c>
      <c r="F134" s="158"/>
      <c r="G134" s="97"/>
      <c r="H134" s="104">
        <f>IF(G134="y",H133+Table1[[#This Row],[Amount]],H133)</f>
        <v>0</v>
      </c>
      <c r="I134" s="139"/>
      <c r="J134" s="139">
        <f>Table1[[#This Row],[Amount]]</f>
        <v>0</v>
      </c>
      <c r="K134" s="139"/>
      <c r="L134" s="140">
        <f>Table1[[#This Row],[Amount]]-Table1[[#This Row],[Amount1]]</f>
        <v>0</v>
      </c>
    </row>
    <row r="135" spans="1:12" x14ac:dyDescent="0.2">
      <c r="A135" s="118"/>
      <c r="B135" s="96"/>
      <c r="C135" s="108"/>
      <c r="D135" s="109"/>
      <c r="E135" s="105" t="e">
        <f>LOOKUP(D135,Accounts!A:A,Accounts!B:B)</f>
        <v>#N/A</v>
      </c>
      <c r="F135" s="157"/>
      <c r="G135" s="97"/>
      <c r="H135" s="104">
        <f>IF(G135="y",H134+Table1[[#This Row],[Amount]],H134)</f>
        <v>0</v>
      </c>
      <c r="I135" s="139"/>
      <c r="J135" s="139">
        <f>Table1[[#This Row],[Amount]]</f>
        <v>0</v>
      </c>
      <c r="K135" s="139"/>
      <c r="L135" s="140">
        <f>Table1[[#This Row],[Amount]]-Table1[[#This Row],[Amount1]]</f>
        <v>0</v>
      </c>
    </row>
    <row r="136" spans="1:12" x14ac:dyDescent="0.2">
      <c r="A136" s="106"/>
      <c r="B136" s="117"/>
      <c r="C136" s="108"/>
      <c r="D136" s="109"/>
      <c r="E136" s="105" t="e">
        <f>LOOKUP(D136,Accounts!A:A,Accounts!B:B)</f>
        <v>#N/A</v>
      </c>
      <c r="F136" s="158"/>
      <c r="G136" s="97"/>
      <c r="H136" s="104">
        <f>IF(G136="y",H135+Table1[[#This Row],[Amount]],H135)</f>
        <v>0</v>
      </c>
      <c r="I136" s="139"/>
      <c r="J136" s="139">
        <f>Table1[[#This Row],[Amount]]</f>
        <v>0</v>
      </c>
      <c r="K136" s="139"/>
      <c r="L136" s="140">
        <f>Table1[[#This Row],[Amount]]-Table1[[#This Row],[Amount1]]</f>
        <v>0</v>
      </c>
    </row>
    <row r="137" spans="1:12" x14ac:dyDescent="0.2">
      <c r="A137" s="106"/>
      <c r="B137" s="117"/>
      <c r="C137" s="108"/>
      <c r="D137" s="109"/>
      <c r="E137" s="105" t="e">
        <f>LOOKUP(D137,Accounts!A:A,Accounts!B:B)</f>
        <v>#N/A</v>
      </c>
      <c r="F137" s="158"/>
      <c r="G137" s="97"/>
      <c r="H137" s="104">
        <f>IF(G137="y",H136+Table1[[#This Row],[Amount]],H136)</f>
        <v>0</v>
      </c>
      <c r="I137" s="139"/>
      <c r="J137" s="139">
        <f>Table1[[#This Row],[Amount]]</f>
        <v>0</v>
      </c>
      <c r="K137" s="139"/>
      <c r="L137" s="140">
        <f>Table1[[#This Row],[Amount]]-Table1[[#This Row],[Amount1]]</f>
        <v>0</v>
      </c>
    </row>
    <row r="138" spans="1:12" x14ac:dyDescent="0.2">
      <c r="A138" s="106"/>
      <c r="B138" s="117"/>
      <c r="C138" s="108"/>
      <c r="D138" s="109"/>
      <c r="E138" s="105" t="e">
        <f>LOOKUP(D138,Accounts!A:A,Accounts!B:B)</f>
        <v>#N/A</v>
      </c>
      <c r="F138" s="158"/>
      <c r="G138" s="97"/>
      <c r="H138" s="104">
        <f>IF(G138="y",H137+Table1[[#This Row],[Amount]],H137)</f>
        <v>0</v>
      </c>
      <c r="I138" s="139"/>
      <c r="J138" s="139">
        <f>Table1[[#This Row],[Amount]]</f>
        <v>0</v>
      </c>
      <c r="K138" s="139"/>
      <c r="L138" s="140">
        <f>Table1[[#This Row],[Amount]]-Table1[[#This Row],[Amount1]]</f>
        <v>0</v>
      </c>
    </row>
    <row r="139" spans="1:12" x14ac:dyDescent="0.2">
      <c r="A139" s="106"/>
      <c r="B139" s="117"/>
      <c r="C139" s="108"/>
      <c r="D139" s="109"/>
      <c r="E139" s="105" t="e">
        <f>LOOKUP(D139,Accounts!A:A,Accounts!B:B)</f>
        <v>#N/A</v>
      </c>
      <c r="F139" s="158"/>
      <c r="G139" s="97"/>
      <c r="H139" s="104">
        <f>IF(G139="y",H138+Table1[[#This Row],[Amount]],H138)</f>
        <v>0</v>
      </c>
      <c r="I139" s="139"/>
      <c r="J139" s="139">
        <f>Table1[[#This Row],[Amount]]</f>
        <v>0</v>
      </c>
      <c r="K139" s="139"/>
      <c r="L139" s="140">
        <f>Table1[[#This Row],[Amount]]-Table1[[#This Row],[Amount1]]</f>
        <v>0</v>
      </c>
    </row>
    <row r="140" spans="1:12" x14ac:dyDescent="0.2">
      <c r="A140" s="106"/>
      <c r="B140" s="117"/>
      <c r="C140" s="108"/>
      <c r="D140" s="109"/>
      <c r="E140" s="105" t="e">
        <f>LOOKUP(D140,Accounts!A:A,Accounts!B:B)</f>
        <v>#N/A</v>
      </c>
      <c r="F140" s="158"/>
      <c r="G140" s="97"/>
      <c r="H140" s="104">
        <f>IF(G140="y",H139+Table1[[#This Row],[Amount]],H139)</f>
        <v>0</v>
      </c>
      <c r="I140" s="139"/>
      <c r="J140" s="139">
        <f>Table1[[#This Row],[Amount]]</f>
        <v>0</v>
      </c>
      <c r="K140" s="139"/>
      <c r="L140" s="140">
        <f>Table1[[#This Row],[Amount]]-Table1[[#This Row],[Amount1]]</f>
        <v>0</v>
      </c>
    </row>
    <row r="141" spans="1:12" x14ac:dyDescent="0.2">
      <c r="A141" s="106"/>
      <c r="B141" s="117"/>
      <c r="C141" s="108"/>
      <c r="D141" s="109"/>
      <c r="E141" s="105" t="e">
        <f>LOOKUP(D141,Accounts!A:A,Accounts!B:B)</f>
        <v>#N/A</v>
      </c>
      <c r="F141" s="158"/>
      <c r="G141" s="97"/>
      <c r="H141" s="104">
        <f>IF(G141="y",H140+Table1[[#This Row],[Amount]],H140)</f>
        <v>0</v>
      </c>
      <c r="I141" s="139"/>
      <c r="J141" s="139">
        <f>Table1[[#This Row],[Amount]]</f>
        <v>0</v>
      </c>
      <c r="K141" s="139"/>
      <c r="L141" s="140">
        <f>Table1[[#This Row],[Amount]]-Table1[[#This Row],[Amount1]]</f>
        <v>0</v>
      </c>
    </row>
    <row r="142" spans="1:12" x14ac:dyDescent="0.2">
      <c r="A142" s="106"/>
      <c r="B142" s="117"/>
      <c r="C142" s="108"/>
      <c r="D142" s="109"/>
      <c r="E142" s="105" t="e">
        <f>LOOKUP(D142,Accounts!A:A,Accounts!B:B)</f>
        <v>#N/A</v>
      </c>
      <c r="F142" s="158"/>
      <c r="G142" s="97"/>
      <c r="H142" s="104">
        <f>IF(G142="y",H141+Table1[[#This Row],[Amount]],H141)</f>
        <v>0</v>
      </c>
      <c r="I142" s="139"/>
      <c r="J142" s="139">
        <f>Table1[[#This Row],[Amount]]</f>
        <v>0</v>
      </c>
      <c r="K142" s="139"/>
      <c r="L142" s="140">
        <f>Table1[[#This Row],[Amount]]-Table1[[#This Row],[Amount1]]</f>
        <v>0</v>
      </c>
    </row>
    <row r="143" spans="1:12" x14ac:dyDescent="0.2">
      <c r="A143" s="106"/>
      <c r="B143" s="117"/>
      <c r="C143" s="108"/>
      <c r="D143" s="109"/>
      <c r="E143" s="105" t="e">
        <f>LOOKUP(D143,Accounts!A:A,Accounts!B:B)</f>
        <v>#N/A</v>
      </c>
      <c r="F143" s="158"/>
      <c r="G143" s="97"/>
      <c r="H143" s="104">
        <f>IF(G143="y",H142+Table1[[#This Row],[Amount]],H142)</f>
        <v>0</v>
      </c>
      <c r="I143" s="139"/>
      <c r="J143" s="139">
        <f>Table1[[#This Row],[Amount]]</f>
        <v>0</v>
      </c>
      <c r="K143" s="139"/>
      <c r="L143" s="140">
        <f>Table1[[#This Row],[Amount]]-Table1[[#This Row],[Amount1]]</f>
        <v>0</v>
      </c>
    </row>
    <row r="144" spans="1:12" x14ac:dyDescent="0.2">
      <c r="A144" s="106"/>
      <c r="B144" s="117"/>
      <c r="C144" s="108"/>
      <c r="D144" s="109"/>
      <c r="E144" s="105" t="e">
        <f>LOOKUP(D144,Accounts!A:A,Accounts!B:B)</f>
        <v>#N/A</v>
      </c>
      <c r="F144" s="158"/>
      <c r="G144" s="97"/>
      <c r="H144" s="104">
        <f>IF(G144="y",H143+Table1[[#This Row],[Amount]],H143)</f>
        <v>0</v>
      </c>
      <c r="I144" s="139"/>
      <c r="J144" s="139">
        <f>Table1[[#This Row],[Amount]]</f>
        <v>0</v>
      </c>
      <c r="K144" s="139"/>
      <c r="L144" s="140">
        <f>Table1[[#This Row],[Amount]]-Table1[[#This Row],[Amount1]]</f>
        <v>0</v>
      </c>
    </row>
    <row r="145" spans="1:12" x14ac:dyDescent="0.2">
      <c r="A145" s="106"/>
      <c r="B145" s="117"/>
      <c r="C145" s="108"/>
      <c r="D145" s="109"/>
      <c r="E145" s="105" t="e">
        <f>LOOKUP(D145,Accounts!A:A,Accounts!B:B)</f>
        <v>#N/A</v>
      </c>
      <c r="F145" s="158"/>
      <c r="G145" s="97"/>
      <c r="H145" s="104">
        <f>IF(G145="y",H144+Table1[[#This Row],[Amount]],H144)</f>
        <v>0</v>
      </c>
      <c r="I145" s="139"/>
      <c r="J145" s="139">
        <f>Table1[[#This Row],[Amount]]</f>
        <v>0</v>
      </c>
      <c r="K145" s="139"/>
      <c r="L145" s="140">
        <f>Table1[[#This Row],[Amount]]-Table1[[#This Row],[Amount1]]</f>
        <v>0</v>
      </c>
    </row>
    <row r="146" spans="1:12" x14ac:dyDescent="0.2">
      <c r="A146" s="106"/>
      <c r="B146" s="117"/>
      <c r="C146" s="108"/>
      <c r="D146" s="109"/>
      <c r="E146" s="105" t="e">
        <f>LOOKUP(D146,Accounts!A:A,Accounts!B:B)</f>
        <v>#N/A</v>
      </c>
      <c r="F146" s="158"/>
      <c r="G146" s="97"/>
      <c r="H146" s="104">
        <f>IF(G146="y",H145+Table1[[#This Row],[Amount]],H145)</f>
        <v>0</v>
      </c>
      <c r="I146" s="139"/>
      <c r="J146" s="139">
        <f>Table1[[#This Row],[Amount]]</f>
        <v>0</v>
      </c>
      <c r="K146" s="139"/>
      <c r="L146" s="140">
        <f>Table1[[#This Row],[Amount]]-Table1[[#This Row],[Amount1]]</f>
        <v>0</v>
      </c>
    </row>
    <row r="147" spans="1:12" x14ac:dyDescent="0.2">
      <c r="A147" s="106"/>
      <c r="B147" s="117"/>
      <c r="C147" s="108"/>
      <c r="D147" s="109"/>
      <c r="E147" s="105" t="e">
        <f>LOOKUP(D147,Accounts!A:A,Accounts!B:B)</f>
        <v>#N/A</v>
      </c>
      <c r="F147" s="158"/>
      <c r="G147" s="97"/>
      <c r="H147" s="104">
        <f>IF(G147="y",H146+Table1[[#This Row],[Amount]],H146)</f>
        <v>0</v>
      </c>
      <c r="I147" s="139"/>
      <c r="J147" s="139">
        <f>Table1[[#This Row],[Amount]]</f>
        <v>0</v>
      </c>
      <c r="K147" s="139"/>
      <c r="L147" s="140">
        <f>Table1[[#This Row],[Amount]]-Table1[[#This Row],[Amount1]]</f>
        <v>0</v>
      </c>
    </row>
    <row r="148" spans="1:12" x14ac:dyDescent="0.2">
      <c r="A148" s="106"/>
      <c r="B148" s="117"/>
      <c r="C148" s="108"/>
      <c r="D148" s="109"/>
      <c r="E148" s="105" t="e">
        <f>LOOKUP(D148,Accounts!A:A,Accounts!B:B)</f>
        <v>#N/A</v>
      </c>
      <c r="F148" s="158"/>
      <c r="G148" s="97"/>
      <c r="H148" s="104">
        <f>IF(G148="y",H147+Table1[[#This Row],[Amount]],H147)</f>
        <v>0</v>
      </c>
      <c r="I148" s="139"/>
      <c r="J148" s="139">
        <f>Table1[[#This Row],[Amount]]</f>
        <v>0</v>
      </c>
      <c r="K148" s="139"/>
      <c r="L148" s="140">
        <f>Table1[[#This Row],[Amount]]-Table1[[#This Row],[Amount1]]</f>
        <v>0</v>
      </c>
    </row>
    <row r="149" spans="1:12" x14ac:dyDescent="0.2">
      <c r="A149" s="106"/>
      <c r="B149" s="117"/>
      <c r="C149" s="108"/>
      <c r="D149" s="109"/>
      <c r="E149" s="105" t="e">
        <f>LOOKUP(D149,Accounts!A:A,Accounts!B:B)</f>
        <v>#N/A</v>
      </c>
      <c r="F149" s="158"/>
      <c r="G149" s="97"/>
      <c r="H149" s="104">
        <f>IF(G149="y",H148+Table1[[#This Row],[Amount]],H148)</f>
        <v>0</v>
      </c>
      <c r="I149" s="139"/>
      <c r="J149" s="139">
        <f>Table1[[#This Row],[Amount]]</f>
        <v>0</v>
      </c>
      <c r="K149" s="139"/>
      <c r="L149" s="140">
        <f>Table1[[#This Row],[Amount]]-Table1[[#This Row],[Amount1]]</f>
        <v>0</v>
      </c>
    </row>
    <row r="150" spans="1:12" x14ac:dyDescent="0.2">
      <c r="A150" s="106"/>
      <c r="B150" s="117"/>
      <c r="C150" s="108"/>
      <c r="D150" s="109"/>
      <c r="E150" s="105" t="e">
        <f>LOOKUP(D150,Accounts!A:A,Accounts!B:B)</f>
        <v>#N/A</v>
      </c>
      <c r="F150" s="158"/>
      <c r="G150" s="97"/>
      <c r="H150" s="104">
        <f>IF(G150="y",H149+Table1[[#This Row],[Amount]],H149)</f>
        <v>0</v>
      </c>
      <c r="I150" s="139"/>
      <c r="J150" s="139">
        <f>Table1[[#This Row],[Amount]]</f>
        <v>0</v>
      </c>
      <c r="K150" s="139"/>
      <c r="L150" s="140">
        <f>Table1[[#This Row],[Amount]]-Table1[[#This Row],[Amount1]]</f>
        <v>0</v>
      </c>
    </row>
    <row r="151" spans="1:12" x14ac:dyDescent="0.2">
      <c r="A151" s="106"/>
      <c r="B151" s="117"/>
      <c r="C151" s="108"/>
      <c r="D151" s="109"/>
      <c r="E151" s="105" t="e">
        <f>LOOKUP(D151,Accounts!A:A,Accounts!B:B)</f>
        <v>#N/A</v>
      </c>
      <c r="F151" s="158"/>
      <c r="G151" s="97"/>
      <c r="H151" s="104">
        <f>IF(G151="y",H150+Table1[[#This Row],[Amount]],H150)</f>
        <v>0</v>
      </c>
      <c r="I151" s="139"/>
      <c r="J151" s="139">
        <f>Table1[[#This Row],[Amount]]</f>
        <v>0</v>
      </c>
      <c r="K151" s="139"/>
      <c r="L151" s="140">
        <f>Table1[[#This Row],[Amount]]-Table1[[#This Row],[Amount1]]</f>
        <v>0</v>
      </c>
    </row>
    <row r="152" spans="1:12" x14ac:dyDescent="0.2">
      <c r="A152" s="106"/>
      <c r="B152" s="117"/>
      <c r="C152" s="108"/>
      <c r="D152" s="109"/>
      <c r="E152" s="105" t="e">
        <f>LOOKUP(D152,Accounts!A:A,Accounts!B:B)</f>
        <v>#N/A</v>
      </c>
      <c r="F152" s="158"/>
      <c r="G152" s="97"/>
      <c r="H152" s="104">
        <f>IF(G152="y",H151+Table1[[#This Row],[Amount]],H151)</f>
        <v>0</v>
      </c>
      <c r="I152" s="139"/>
      <c r="J152" s="139">
        <f>Table1[[#This Row],[Amount]]</f>
        <v>0</v>
      </c>
      <c r="K152" s="139"/>
      <c r="L152" s="140">
        <f>Table1[[#This Row],[Amount]]-Table1[[#This Row],[Amount1]]</f>
        <v>0</v>
      </c>
    </row>
    <row r="153" spans="1:12" x14ac:dyDescent="0.2">
      <c r="A153" s="106"/>
      <c r="B153" s="117"/>
      <c r="C153" s="108"/>
      <c r="D153" s="109"/>
      <c r="E153" s="105" t="e">
        <f>LOOKUP(D153,Accounts!A:A,Accounts!B:B)</f>
        <v>#N/A</v>
      </c>
      <c r="F153" s="158"/>
      <c r="G153" s="97"/>
      <c r="H153" s="104">
        <f>IF(G153="y",H152+Table1[[#This Row],[Amount]],H152)</f>
        <v>0</v>
      </c>
      <c r="I153" s="139"/>
      <c r="J153" s="139">
        <f>Table1[[#This Row],[Amount]]</f>
        <v>0</v>
      </c>
      <c r="K153" s="139"/>
      <c r="L153" s="140">
        <f>Table1[[#This Row],[Amount]]-Table1[[#This Row],[Amount1]]</f>
        <v>0</v>
      </c>
    </row>
    <row r="154" spans="1:12" x14ac:dyDescent="0.2">
      <c r="A154" s="106"/>
      <c r="B154" s="117"/>
      <c r="C154" s="108"/>
      <c r="D154" s="109"/>
      <c r="E154" s="105" t="e">
        <f>LOOKUP(D154,Accounts!A:A,Accounts!B:B)</f>
        <v>#N/A</v>
      </c>
      <c r="F154" s="158"/>
      <c r="G154" s="97"/>
      <c r="H154" s="104">
        <f>IF(G154="y",H153+Table1[[#This Row],[Amount]],H153)</f>
        <v>0</v>
      </c>
      <c r="I154" s="139"/>
      <c r="J154" s="139">
        <f>Table1[[#This Row],[Amount]]</f>
        <v>0</v>
      </c>
      <c r="K154" s="139"/>
      <c r="L154" s="140">
        <f>Table1[[#This Row],[Amount]]-Table1[[#This Row],[Amount1]]</f>
        <v>0</v>
      </c>
    </row>
    <row r="155" spans="1:12" x14ac:dyDescent="0.2">
      <c r="A155" s="106"/>
      <c r="B155" s="117"/>
      <c r="C155" s="108"/>
      <c r="D155" s="109"/>
      <c r="E155" s="105" t="e">
        <f>LOOKUP(D155,Accounts!A:A,Accounts!B:B)</f>
        <v>#N/A</v>
      </c>
      <c r="F155" s="158"/>
      <c r="G155" s="97"/>
      <c r="H155" s="104">
        <f>IF(G155="y",H154+Table1[[#This Row],[Amount]],H154)</f>
        <v>0</v>
      </c>
      <c r="I155" s="139"/>
      <c r="J155" s="139">
        <f>Table1[[#This Row],[Amount]]</f>
        <v>0</v>
      </c>
      <c r="K155" s="139"/>
      <c r="L155" s="140">
        <f>Table1[[#This Row],[Amount]]-Table1[[#This Row],[Amount1]]</f>
        <v>0</v>
      </c>
    </row>
    <row r="156" spans="1:12" x14ac:dyDescent="0.2">
      <c r="A156" s="106"/>
      <c r="B156" s="117"/>
      <c r="C156" s="108"/>
      <c r="D156" s="109"/>
      <c r="E156" s="105" t="e">
        <f>LOOKUP(D156,Accounts!A:A,Accounts!B:B)</f>
        <v>#N/A</v>
      </c>
      <c r="F156" s="158"/>
      <c r="G156" s="97"/>
      <c r="H156" s="104">
        <f>IF(G156="y",H155+Table1[[#This Row],[Amount]],H155)</f>
        <v>0</v>
      </c>
      <c r="I156" s="139"/>
      <c r="J156" s="139">
        <f>Table1[[#This Row],[Amount]]</f>
        <v>0</v>
      </c>
      <c r="K156" s="139"/>
      <c r="L156" s="140">
        <f>Table1[[#This Row],[Amount]]-Table1[[#This Row],[Amount1]]</f>
        <v>0</v>
      </c>
    </row>
    <row r="157" spans="1:12" x14ac:dyDescent="0.2">
      <c r="A157" s="106"/>
      <c r="B157" s="117"/>
      <c r="C157" s="108"/>
      <c r="D157" s="109"/>
      <c r="E157" s="105" t="e">
        <f>LOOKUP(D157,Accounts!A:A,Accounts!B:B)</f>
        <v>#N/A</v>
      </c>
      <c r="F157" s="158"/>
      <c r="G157" s="97"/>
      <c r="H157" s="104">
        <f>IF(G157="y",H156+Table1[[#This Row],[Amount]],H156)</f>
        <v>0</v>
      </c>
      <c r="I157" s="139"/>
      <c r="J157" s="139">
        <f>Table1[[#This Row],[Amount]]</f>
        <v>0</v>
      </c>
      <c r="K157" s="139"/>
      <c r="L157" s="140">
        <f>Table1[[#This Row],[Amount]]-Table1[[#This Row],[Amount1]]</f>
        <v>0</v>
      </c>
    </row>
    <row r="158" spans="1:12" x14ac:dyDescent="0.2">
      <c r="A158" s="106"/>
      <c r="B158" s="117"/>
      <c r="C158" s="108"/>
      <c r="D158" s="109"/>
      <c r="E158" s="105" t="e">
        <f>LOOKUP(D158,Accounts!A:A,Accounts!B:B)</f>
        <v>#N/A</v>
      </c>
      <c r="F158" s="158"/>
      <c r="G158" s="97"/>
      <c r="H158" s="104">
        <f>IF(G158="y",H157+Table1[[#This Row],[Amount]],H157)</f>
        <v>0</v>
      </c>
      <c r="I158" s="139"/>
      <c r="J158" s="139">
        <f>Table1[[#This Row],[Amount]]</f>
        <v>0</v>
      </c>
      <c r="K158" s="139"/>
      <c r="L158" s="140">
        <f>Table1[[#This Row],[Amount]]-Table1[[#This Row],[Amount1]]</f>
        <v>0</v>
      </c>
    </row>
    <row r="159" spans="1:12" x14ac:dyDescent="0.2">
      <c r="A159" s="118"/>
      <c r="B159" s="96"/>
      <c r="C159" s="108"/>
      <c r="D159" s="109"/>
      <c r="E159" s="105" t="e">
        <f>LOOKUP(D159,Accounts!A:A,Accounts!B:B)</f>
        <v>#N/A</v>
      </c>
      <c r="F159" s="157"/>
      <c r="G159" s="97"/>
      <c r="H159" s="104">
        <f>IF(G159="y",H158+Table1[[#This Row],[Amount]],H158)</f>
        <v>0</v>
      </c>
      <c r="I159" s="139"/>
      <c r="J159" s="139">
        <f>Table1[[#This Row],[Amount]]</f>
        <v>0</v>
      </c>
      <c r="K159" s="139"/>
      <c r="L159" s="140">
        <f>Table1[[#This Row],[Amount]]-Table1[[#This Row],[Amount1]]</f>
        <v>0</v>
      </c>
    </row>
    <row r="160" spans="1:12" x14ac:dyDescent="0.2">
      <c r="A160" s="106"/>
      <c r="B160" s="117"/>
      <c r="C160" s="108"/>
      <c r="D160" s="109"/>
      <c r="E160" s="105" t="e">
        <f>LOOKUP(D160,Accounts!A:A,Accounts!B:B)</f>
        <v>#N/A</v>
      </c>
      <c r="F160" s="158"/>
      <c r="G160" s="97"/>
      <c r="H160" s="104">
        <f>IF(G160="y",H159+Table1[[#This Row],[Amount]],H159)</f>
        <v>0</v>
      </c>
      <c r="I160" s="139"/>
      <c r="J160" s="139">
        <f>Table1[[#This Row],[Amount]]</f>
        <v>0</v>
      </c>
      <c r="K160" s="139"/>
      <c r="L160" s="140">
        <f>Table1[[#This Row],[Amount]]-Table1[[#This Row],[Amount1]]</f>
        <v>0</v>
      </c>
    </row>
    <row r="161" spans="1:12" x14ac:dyDescent="0.2">
      <c r="A161" s="106"/>
      <c r="B161" s="117"/>
      <c r="C161" s="108"/>
      <c r="D161" s="109"/>
      <c r="E161" s="105" t="e">
        <f>LOOKUP(D161,Accounts!A:A,Accounts!B:B)</f>
        <v>#N/A</v>
      </c>
      <c r="F161" s="158"/>
      <c r="G161" s="97"/>
      <c r="H161" s="104">
        <f>IF(G161="y",H160+Table1[[#This Row],[Amount]],H160)</f>
        <v>0</v>
      </c>
      <c r="I161" s="139"/>
      <c r="J161" s="139">
        <f>Table1[[#This Row],[Amount]]</f>
        <v>0</v>
      </c>
      <c r="K161" s="139"/>
      <c r="L161" s="140">
        <f>Table1[[#This Row],[Amount]]-Table1[[#This Row],[Amount1]]</f>
        <v>0</v>
      </c>
    </row>
    <row r="162" spans="1:12" x14ac:dyDescent="0.2">
      <c r="A162" s="106"/>
      <c r="B162" s="117"/>
      <c r="C162" s="108"/>
      <c r="D162" s="109"/>
      <c r="E162" s="105" t="e">
        <f>LOOKUP(D162,Accounts!A:A,Accounts!B:B)</f>
        <v>#N/A</v>
      </c>
      <c r="F162" s="158"/>
      <c r="G162" s="97"/>
      <c r="H162" s="104">
        <f>IF(G162="y",H161+Table1[[#This Row],[Amount]],H161)</f>
        <v>0</v>
      </c>
      <c r="I162" s="139"/>
      <c r="J162" s="139">
        <f>Table1[[#This Row],[Amount]]</f>
        <v>0</v>
      </c>
      <c r="K162" s="139"/>
      <c r="L162" s="140">
        <f>Table1[[#This Row],[Amount]]-Table1[[#This Row],[Amount1]]</f>
        <v>0</v>
      </c>
    </row>
    <row r="163" spans="1:12" x14ac:dyDescent="0.2">
      <c r="A163" s="106"/>
      <c r="B163" s="117"/>
      <c r="C163" s="108"/>
      <c r="D163" s="109"/>
      <c r="E163" s="105" t="e">
        <f>LOOKUP(D163,Accounts!A:A,Accounts!B:B)</f>
        <v>#N/A</v>
      </c>
      <c r="F163" s="158"/>
      <c r="G163" s="97"/>
      <c r="H163" s="104">
        <f>IF(G163="y",H162+Table1[[#This Row],[Amount]],H162)</f>
        <v>0</v>
      </c>
      <c r="I163" s="139"/>
      <c r="J163" s="139">
        <f>Table1[[#This Row],[Amount]]</f>
        <v>0</v>
      </c>
      <c r="K163" s="139"/>
      <c r="L163" s="140">
        <f>Table1[[#This Row],[Amount]]-Table1[[#This Row],[Amount1]]</f>
        <v>0</v>
      </c>
    </row>
    <row r="164" spans="1:12" x14ac:dyDescent="0.2">
      <c r="A164" s="106"/>
      <c r="B164" s="117"/>
      <c r="C164" s="108"/>
      <c r="D164" s="109"/>
      <c r="E164" s="105" t="e">
        <f>LOOKUP(D164,Accounts!A:A,Accounts!B:B)</f>
        <v>#N/A</v>
      </c>
      <c r="F164" s="158"/>
      <c r="G164" s="97"/>
      <c r="H164" s="104">
        <f>IF(G164="y",H163+Table1[[#This Row],[Amount]],H163)</f>
        <v>0</v>
      </c>
      <c r="I164" s="139"/>
      <c r="J164" s="139">
        <f>Table1[[#This Row],[Amount]]</f>
        <v>0</v>
      </c>
      <c r="K164" s="139"/>
      <c r="L164" s="140">
        <f>Table1[[#This Row],[Amount]]-Table1[[#This Row],[Amount1]]</f>
        <v>0</v>
      </c>
    </row>
    <row r="165" spans="1:12" x14ac:dyDescent="0.2">
      <c r="A165" s="106"/>
      <c r="B165" s="117"/>
      <c r="C165" s="108"/>
      <c r="D165" s="109"/>
      <c r="E165" s="105" t="e">
        <f>LOOKUP(D165,Accounts!A:A,Accounts!B:B)</f>
        <v>#N/A</v>
      </c>
      <c r="F165" s="158"/>
      <c r="G165" s="97"/>
      <c r="H165" s="104">
        <f>IF(G165="y",H164+Table1[[#This Row],[Amount]],H164)</f>
        <v>0</v>
      </c>
      <c r="I165" s="139"/>
      <c r="J165" s="139">
        <f>Table1[[#This Row],[Amount]]</f>
        <v>0</v>
      </c>
      <c r="K165" s="139"/>
      <c r="L165" s="140">
        <f>Table1[[#This Row],[Amount]]-Table1[[#This Row],[Amount1]]</f>
        <v>0</v>
      </c>
    </row>
    <row r="166" spans="1:12" x14ac:dyDescent="0.2">
      <c r="A166" s="106"/>
      <c r="B166" s="117"/>
      <c r="C166" s="108"/>
      <c r="D166" s="109"/>
      <c r="E166" s="105" t="e">
        <f>LOOKUP(D166,Accounts!A:A,Accounts!B:B)</f>
        <v>#N/A</v>
      </c>
      <c r="F166" s="158"/>
      <c r="G166" s="97"/>
      <c r="H166" s="104">
        <f>IF(G166="y",H165+Table1[[#This Row],[Amount]],H165)</f>
        <v>0</v>
      </c>
      <c r="I166" s="139"/>
      <c r="J166" s="139">
        <f>Table1[[#This Row],[Amount]]</f>
        <v>0</v>
      </c>
      <c r="K166" s="139"/>
      <c r="L166" s="140">
        <f>Table1[[#This Row],[Amount]]-Table1[[#This Row],[Amount1]]</f>
        <v>0</v>
      </c>
    </row>
    <row r="167" spans="1:12" x14ac:dyDescent="0.2">
      <c r="A167" s="106"/>
      <c r="B167" s="117"/>
      <c r="C167" s="108"/>
      <c r="D167" s="109"/>
      <c r="E167" s="105" t="e">
        <f>LOOKUP(D167,Accounts!A:A,Accounts!B:B)</f>
        <v>#N/A</v>
      </c>
      <c r="F167" s="158"/>
      <c r="G167" s="97"/>
      <c r="H167" s="104">
        <f>IF(G167="y",H166+Table1[[#This Row],[Amount]],H166)</f>
        <v>0</v>
      </c>
      <c r="I167" s="139"/>
      <c r="J167" s="139">
        <f>Table1[[#This Row],[Amount]]</f>
        <v>0</v>
      </c>
      <c r="K167" s="139"/>
      <c r="L167" s="140">
        <f>Table1[[#This Row],[Amount]]-Table1[[#This Row],[Amount1]]</f>
        <v>0</v>
      </c>
    </row>
    <row r="168" spans="1:12" x14ac:dyDescent="0.2">
      <c r="A168" s="106"/>
      <c r="B168" s="117"/>
      <c r="C168" s="108"/>
      <c r="D168" s="109"/>
      <c r="E168" s="105" t="e">
        <f>LOOKUP(D168,Accounts!A:A,Accounts!B:B)</f>
        <v>#N/A</v>
      </c>
      <c r="F168" s="158"/>
      <c r="G168" s="97"/>
      <c r="H168" s="104">
        <f>IF(G168="y",H167+Table1[[#This Row],[Amount]],H167)</f>
        <v>0</v>
      </c>
      <c r="I168" s="139"/>
      <c r="J168" s="139">
        <f>Table1[[#This Row],[Amount]]</f>
        <v>0</v>
      </c>
      <c r="K168" s="139"/>
      <c r="L168" s="140">
        <f>Table1[[#This Row],[Amount]]-Table1[[#This Row],[Amount1]]</f>
        <v>0</v>
      </c>
    </row>
    <row r="169" spans="1:12" x14ac:dyDescent="0.2">
      <c r="A169" s="106"/>
      <c r="B169" s="107"/>
      <c r="C169" s="108"/>
      <c r="D169" s="109"/>
      <c r="E169" s="105" t="e">
        <f>LOOKUP(D169,Accounts!A:A,Accounts!B:B)</f>
        <v>#N/A</v>
      </c>
      <c r="F169" s="158"/>
      <c r="G169" s="108"/>
      <c r="H169" s="104">
        <f>IF(G169="y",H168+Table1[[#This Row],[Amount]],H168)</f>
        <v>0</v>
      </c>
      <c r="I169" s="139"/>
      <c r="J169" s="139">
        <f>Table1[[#This Row],[Amount]]</f>
        <v>0</v>
      </c>
      <c r="K169" s="139"/>
      <c r="L169" s="140">
        <f>Table1[[#This Row],[Amount]]-Table1[[#This Row],[Amount1]]</f>
        <v>0</v>
      </c>
    </row>
    <row r="170" spans="1:12" x14ac:dyDescent="0.2">
      <c r="A170" s="106"/>
      <c r="B170" s="107"/>
      <c r="C170" s="108"/>
      <c r="D170" s="109"/>
      <c r="E170" s="105" t="e">
        <f>LOOKUP(D170,Accounts!A:A,Accounts!B:B)</f>
        <v>#N/A</v>
      </c>
      <c r="F170" s="158"/>
      <c r="G170" s="108"/>
      <c r="H170" s="104">
        <f>IF(G170="y",H169+Table1[[#This Row],[Amount]],H169)</f>
        <v>0</v>
      </c>
      <c r="I170" s="139"/>
      <c r="J170" s="139">
        <f>Table1[[#This Row],[Amount]]</f>
        <v>0</v>
      </c>
      <c r="K170" s="139"/>
      <c r="L170" s="140">
        <f>Table1[[#This Row],[Amount]]-Table1[[#This Row],[Amount1]]</f>
        <v>0</v>
      </c>
    </row>
    <row r="171" spans="1:12" x14ac:dyDescent="0.2">
      <c r="A171" s="106"/>
      <c r="B171" s="107"/>
      <c r="C171" s="108"/>
      <c r="D171" s="109"/>
      <c r="E171" s="105" t="e">
        <f>LOOKUP(D171,Accounts!A:A,Accounts!B:B)</f>
        <v>#N/A</v>
      </c>
      <c r="F171" s="158"/>
      <c r="G171" s="108"/>
      <c r="H171" s="104">
        <f>IF(G171="y",H170+Table1[[#This Row],[Amount]],H170)</f>
        <v>0</v>
      </c>
      <c r="I171" s="139"/>
      <c r="J171" s="139">
        <f>Table1[[#This Row],[Amount]]</f>
        <v>0</v>
      </c>
      <c r="K171" s="139"/>
      <c r="L171" s="140">
        <f>Table1[[#This Row],[Amount]]-Table1[[#This Row],[Amount1]]</f>
        <v>0</v>
      </c>
    </row>
    <row r="172" spans="1:12" x14ac:dyDescent="0.2">
      <c r="A172" s="106"/>
      <c r="B172" s="107"/>
      <c r="C172" s="108"/>
      <c r="D172" s="109"/>
      <c r="E172" s="105" t="e">
        <f>LOOKUP(D172,Accounts!A:A,Accounts!B:B)</f>
        <v>#N/A</v>
      </c>
      <c r="F172" s="158"/>
      <c r="G172" s="108"/>
      <c r="H172" s="104">
        <f>IF(G172="y",H171+Table1[[#This Row],[Amount]],H171)</f>
        <v>0</v>
      </c>
      <c r="I172" s="139"/>
      <c r="J172" s="139">
        <f>Table1[[#This Row],[Amount]]</f>
        <v>0</v>
      </c>
      <c r="K172" s="139"/>
      <c r="L172" s="140">
        <f>Table1[[#This Row],[Amount]]-Table1[[#This Row],[Amount1]]</f>
        <v>0</v>
      </c>
    </row>
    <row r="173" spans="1:12" x14ac:dyDescent="0.2">
      <c r="A173" s="106"/>
      <c r="B173" s="107"/>
      <c r="C173" s="108"/>
      <c r="D173" s="109"/>
      <c r="E173" s="105" t="e">
        <f>LOOKUP(D173,Accounts!A:A,Accounts!B:B)</f>
        <v>#N/A</v>
      </c>
      <c r="F173" s="158"/>
      <c r="G173" s="108"/>
      <c r="H173" s="104">
        <f>IF(G173="y",H172+Table1[[#This Row],[Amount]],H172)</f>
        <v>0</v>
      </c>
      <c r="I173" s="139"/>
      <c r="J173" s="139">
        <f>Table1[[#This Row],[Amount]]</f>
        <v>0</v>
      </c>
      <c r="K173" s="139"/>
      <c r="L173" s="140">
        <f>Table1[[#This Row],[Amount]]-Table1[[#This Row],[Amount1]]</f>
        <v>0</v>
      </c>
    </row>
    <row r="174" spans="1:12" x14ac:dyDescent="0.2">
      <c r="A174" s="106"/>
      <c r="B174" s="107"/>
      <c r="C174" s="108"/>
      <c r="D174" s="109"/>
      <c r="E174" s="105" t="e">
        <f>LOOKUP(D174,Accounts!A:A,Accounts!B:B)</f>
        <v>#N/A</v>
      </c>
      <c r="F174" s="158"/>
      <c r="G174" s="108"/>
      <c r="H174" s="104">
        <f>IF(G174="y",H173+Table1[[#This Row],[Amount]],H173)</f>
        <v>0</v>
      </c>
      <c r="I174" s="139"/>
      <c r="J174" s="139">
        <f>Table1[[#This Row],[Amount]]</f>
        <v>0</v>
      </c>
      <c r="K174" s="139"/>
      <c r="L174" s="140">
        <f>Table1[[#This Row],[Amount]]-Table1[[#This Row],[Amount1]]</f>
        <v>0</v>
      </c>
    </row>
    <row r="175" spans="1:12" x14ac:dyDescent="0.2">
      <c r="A175" s="106"/>
      <c r="B175" s="107"/>
      <c r="C175" s="108"/>
      <c r="D175" s="109"/>
      <c r="E175" s="105" t="e">
        <f>LOOKUP(D175,Accounts!A:A,Accounts!B:B)</f>
        <v>#N/A</v>
      </c>
      <c r="F175" s="158"/>
      <c r="G175" s="108"/>
      <c r="H175" s="104">
        <f>IF(G175="y",H174+Table1[[#This Row],[Amount]],H174)</f>
        <v>0</v>
      </c>
      <c r="I175" s="139"/>
      <c r="J175" s="139">
        <f>Table1[[#This Row],[Amount]]</f>
        <v>0</v>
      </c>
      <c r="K175" s="139"/>
      <c r="L175" s="140">
        <f>Table1[[#This Row],[Amount]]-Table1[[#This Row],[Amount1]]</f>
        <v>0</v>
      </c>
    </row>
    <row r="176" spans="1:12" x14ac:dyDescent="0.2">
      <c r="A176" s="106"/>
      <c r="B176" s="117"/>
      <c r="C176" s="108"/>
      <c r="D176" s="109"/>
      <c r="E176" s="105" t="e">
        <f>LOOKUP(D176,Accounts!A:A,Accounts!B:B)</f>
        <v>#N/A</v>
      </c>
      <c r="F176" s="158"/>
      <c r="G176" s="97"/>
      <c r="H176" s="104">
        <f>IF(G176="y",H175+Table1[[#This Row],[Amount]],H175)</f>
        <v>0</v>
      </c>
      <c r="I176" s="139"/>
      <c r="J176" s="139">
        <f>Table1[[#This Row],[Amount]]</f>
        <v>0</v>
      </c>
      <c r="K176" s="139"/>
      <c r="L176" s="140">
        <f>Table1[[#This Row],[Amount]]-Table1[[#This Row],[Amount1]]</f>
        <v>0</v>
      </c>
    </row>
    <row r="177" spans="1:12" x14ac:dyDescent="0.2">
      <c r="A177" s="106"/>
      <c r="B177" s="107"/>
      <c r="C177" s="108"/>
      <c r="D177" s="109"/>
      <c r="E177" s="105" t="e">
        <f>LOOKUP(D177,Accounts!A:A,Accounts!B:B)</f>
        <v>#N/A</v>
      </c>
      <c r="F177" s="158"/>
      <c r="G177" s="108"/>
      <c r="H177" s="104">
        <f>IF(G177="y",H176+Table1[[#This Row],[Amount]],H176)</f>
        <v>0</v>
      </c>
      <c r="I177" s="139"/>
      <c r="J177" s="139">
        <f>Table1[[#This Row],[Amount]]</f>
        <v>0</v>
      </c>
      <c r="K177" s="139"/>
      <c r="L177" s="140">
        <f>Table1[[#This Row],[Amount]]-Table1[[#This Row],[Amount1]]</f>
        <v>0</v>
      </c>
    </row>
    <row r="178" spans="1:12" x14ac:dyDescent="0.2">
      <c r="A178" s="106"/>
      <c r="B178" s="107"/>
      <c r="C178" s="108"/>
      <c r="D178" s="109"/>
      <c r="E178" s="105" t="e">
        <f>LOOKUP(D178,Accounts!A:A,Accounts!B:B)</f>
        <v>#N/A</v>
      </c>
      <c r="F178" s="158"/>
      <c r="G178" s="108"/>
      <c r="H178" s="104">
        <f>IF(G178="y",H177+Table1[[#This Row],[Amount]],H177)</f>
        <v>0</v>
      </c>
      <c r="I178" s="139"/>
      <c r="J178" s="139">
        <f>Table1[[#This Row],[Amount]]</f>
        <v>0</v>
      </c>
      <c r="K178" s="139"/>
      <c r="L178" s="140">
        <f>Table1[[#This Row],[Amount]]-Table1[[#This Row],[Amount1]]</f>
        <v>0</v>
      </c>
    </row>
    <row r="179" spans="1:12" x14ac:dyDescent="0.2">
      <c r="A179" s="106"/>
      <c r="B179" s="107"/>
      <c r="C179" s="108"/>
      <c r="D179" s="109"/>
      <c r="E179" s="105" t="e">
        <f>LOOKUP(D179,Accounts!A:A,Accounts!B:B)</f>
        <v>#N/A</v>
      </c>
      <c r="F179" s="158"/>
      <c r="G179" s="108"/>
      <c r="H179" s="104">
        <f>IF(G179="y",H178+Table1[[#This Row],[Amount]],H178)</f>
        <v>0</v>
      </c>
      <c r="I179" s="139"/>
      <c r="J179" s="139">
        <f>Table1[[#This Row],[Amount]]</f>
        <v>0</v>
      </c>
      <c r="K179" s="139"/>
      <c r="L179" s="140">
        <f>Table1[[#This Row],[Amount]]-Table1[[#This Row],[Amount1]]</f>
        <v>0</v>
      </c>
    </row>
    <row r="180" spans="1:12" x14ac:dyDescent="0.2">
      <c r="A180" s="106"/>
      <c r="B180" s="107"/>
      <c r="C180" s="108"/>
      <c r="D180" s="109"/>
      <c r="E180" s="105" t="e">
        <f>LOOKUP(D180,Accounts!A:A,Accounts!B:B)</f>
        <v>#N/A</v>
      </c>
      <c r="F180" s="158"/>
      <c r="G180" s="108"/>
      <c r="H180" s="104">
        <f>IF(G180="y",H179+Table1[[#This Row],[Amount]],H179)</f>
        <v>0</v>
      </c>
      <c r="I180" s="139"/>
      <c r="J180" s="139">
        <f>Table1[[#This Row],[Amount]]</f>
        <v>0</v>
      </c>
      <c r="K180" s="139"/>
      <c r="L180" s="140">
        <f>Table1[[#This Row],[Amount]]-Table1[[#This Row],[Amount1]]</f>
        <v>0</v>
      </c>
    </row>
    <row r="181" spans="1:12" x14ac:dyDescent="0.2">
      <c r="A181" s="106"/>
      <c r="B181" s="107"/>
      <c r="C181" s="108"/>
      <c r="D181" s="109"/>
      <c r="E181" s="105" t="e">
        <f>LOOKUP(D181,Accounts!A:A,Accounts!B:B)</f>
        <v>#N/A</v>
      </c>
      <c r="F181" s="158"/>
      <c r="G181" s="97"/>
      <c r="H181" s="104">
        <f>IF(G181="y",H180+Table1[[#This Row],[Amount]],H180)</f>
        <v>0</v>
      </c>
      <c r="I181" s="139"/>
      <c r="J181" s="139">
        <f>Table1[[#This Row],[Amount]]</f>
        <v>0</v>
      </c>
      <c r="K181" s="139"/>
      <c r="L181" s="140">
        <f>Table1[[#This Row],[Amount]]-Table1[[#This Row],[Amount1]]</f>
        <v>0</v>
      </c>
    </row>
    <row r="182" spans="1:12" x14ac:dyDescent="0.2">
      <c r="A182" s="106"/>
      <c r="B182" s="107"/>
      <c r="C182" s="108"/>
      <c r="D182" s="109"/>
      <c r="E182" s="105" t="e">
        <f>LOOKUP(D182,Accounts!A:A,Accounts!B:B)</f>
        <v>#N/A</v>
      </c>
      <c r="F182" s="158"/>
      <c r="G182" s="108"/>
      <c r="H182" s="104">
        <f>IF(G182="y",H181+Table1[[#This Row],[Amount]],H181)</f>
        <v>0</v>
      </c>
      <c r="I182" s="139"/>
      <c r="J182" s="139">
        <f>Table1[[#This Row],[Amount]]</f>
        <v>0</v>
      </c>
      <c r="K182" s="139"/>
      <c r="L182" s="140">
        <f>Table1[[#This Row],[Amount]]-Table1[[#This Row],[Amount1]]</f>
        <v>0</v>
      </c>
    </row>
    <row r="183" spans="1:12" x14ac:dyDescent="0.2">
      <c r="A183" s="106"/>
      <c r="B183" s="117"/>
      <c r="C183" s="108"/>
      <c r="D183" s="109"/>
      <c r="E183" s="105" t="e">
        <f>LOOKUP(D183,Accounts!A:A,Accounts!B:B)</f>
        <v>#N/A</v>
      </c>
      <c r="F183" s="158"/>
      <c r="G183" s="97"/>
      <c r="H183" s="104">
        <f>IF(G183="y",H182+Table1[[#This Row],[Amount]],H182)</f>
        <v>0</v>
      </c>
      <c r="I183" s="139"/>
      <c r="J183" s="139">
        <f>Table1[[#This Row],[Amount]]</f>
        <v>0</v>
      </c>
      <c r="K183" s="139"/>
      <c r="L183" s="140">
        <f>Table1[[#This Row],[Amount]]-Table1[[#This Row],[Amount1]]</f>
        <v>0</v>
      </c>
    </row>
    <row r="184" spans="1:12" x14ac:dyDescent="0.2">
      <c r="A184" s="106"/>
      <c r="B184" s="117"/>
      <c r="C184" s="108"/>
      <c r="D184" s="109"/>
      <c r="E184" s="105" t="e">
        <f>LOOKUP(D184,Accounts!A:A,Accounts!B:B)</f>
        <v>#N/A</v>
      </c>
      <c r="F184" s="158"/>
      <c r="G184" s="97"/>
      <c r="H184" s="104">
        <f>IF(G184="y",H183+Table1[[#This Row],[Amount]],H183)</f>
        <v>0</v>
      </c>
      <c r="I184" s="139"/>
      <c r="J184" s="139">
        <f>Table1[[#This Row],[Amount]]</f>
        <v>0</v>
      </c>
      <c r="K184" s="139"/>
      <c r="L184" s="140">
        <f>Table1[[#This Row],[Amount]]-Table1[[#This Row],[Amount1]]</f>
        <v>0</v>
      </c>
    </row>
    <row r="185" spans="1:12" x14ac:dyDescent="0.2">
      <c r="A185" s="106"/>
      <c r="B185" s="117"/>
      <c r="C185" s="97"/>
      <c r="D185" s="98"/>
      <c r="E185" s="105" t="e">
        <f>LOOKUP(D185,Accounts!A:A,Accounts!B:B)</f>
        <v>#N/A</v>
      </c>
      <c r="F185" s="158"/>
      <c r="G185" s="97"/>
      <c r="H185" s="104">
        <f>IF(G185="y",H184+Table1[[#This Row],[Amount]],H184)</f>
        <v>0</v>
      </c>
      <c r="I185" s="139"/>
      <c r="J185" s="139">
        <f>Table1[[#This Row],[Amount]]</f>
        <v>0</v>
      </c>
      <c r="K185" s="139"/>
      <c r="L185" s="140">
        <f>Table1[[#This Row],[Amount]]-Table1[[#This Row],[Amount1]]</f>
        <v>0</v>
      </c>
    </row>
    <row r="186" spans="1:12" x14ac:dyDescent="0.2">
      <c r="A186" s="106"/>
      <c r="B186" s="107"/>
      <c r="C186" s="108"/>
      <c r="D186" s="109"/>
      <c r="E186" s="105" t="e">
        <f>LOOKUP(D186,Accounts!A:A,Accounts!B:B)</f>
        <v>#N/A</v>
      </c>
      <c r="F186" s="158"/>
      <c r="G186" s="108"/>
      <c r="H186" s="104">
        <f>IF(G186="y",H185+Table1[[#This Row],[Amount]],H185)</f>
        <v>0</v>
      </c>
      <c r="I186" s="139"/>
      <c r="J186" s="139">
        <f>Table1[[#This Row],[Amount]]</f>
        <v>0</v>
      </c>
      <c r="K186" s="139"/>
      <c r="L186" s="140">
        <f>Table1[[#This Row],[Amount]]-Table1[[#This Row],[Amount1]]</f>
        <v>0</v>
      </c>
    </row>
    <row r="187" spans="1:12" x14ac:dyDescent="0.2">
      <c r="A187" s="106"/>
      <c r="B187" s="107"/>
      <c r="C187" s="108"/>
      <c r="D187" s="109"/>
      <c r="E187" s="105" t="e">
        <f>LOOKUP(D187,Accounts!A:A,Accounts!B:B)</f>
        <v>#N/A</v>
      </c>
      <c r="F187" s="158"/>
      <c r="G187" s="108"/>
      <c r="H187" s="104">
        <f>IF(G187="y",H186+Table1[[#This Row],[Amount]],H186)</f>
        <v>0</v>
      </c>
      <c r="I187" s="139"/>
      <c r="J187" s="139">
        <f>Table1[[#This Row],[Amount]]</f>
        <v>0</v>
      </c>
      <c r="K187" s="139"/>
      <c r="L187" s="140">
        <f>Table1[[#This Row],[Amount]]-Table1[[#This Row],[Amount1]]</f>
        <v>0</v>
      </c>
    </row>
    <row r="188" spans="1:12" x14ac:dyDescent="0.2">
      <c r="A188" s="106"/>
      <c r="B188" s="107"/>
      <c r="C188" s="108"/>
      <c r="D188" s="109"/>
      <c r="E188" s="105" t="e">
        <f>LOOKUP(D188,Accounts!A:A,Accounts!B:B)</f>
        <v>#N/A</v>
      </c>
      <c r="F188" s="158"/>
      <c r="G188" s="108"/>
      <c r="H188" s="104">
        <f>IF(G188="y",H187+Table1[[#This Row],[Amount]],H187)</f>
        <v>0</v>
      </c>
      <c r="I188" s="139"/>
      <c r="J188" s="139">
        <f>Table1[[#This Row],[Amount]]</f>
        <v>0</v>
      </c>
      <c r="K188" s="139"/>
      <c r="L188" s="140">
        <f>Table1[[#This Row],[Amount]]-Table1[[#This Row],[Amount1]]</f>
        <v>0</v>
      </c>
    </row>
    <row r="189" spans="1:12" x14ac:dyDescent="0.2">
      <c r="A189" s="106"/>
      <c r="B189" s="107"/>
      <c r="C189" s="108"/>
      <c r="D189" s="109"/>
      <c r="E189" s="105" t="e">
        <f>LOOKUP(D189,Accounts!A:A,Accounts!B:B)</f>
        <v>#N/A</v>
      </c>
      <c r="F189" s="158"/>
      <c r="G189" s="108"/>
      <c r="H189" s="104">
        <f>IF(G189="y",H188+Table1[[#This Row],[Amount]],H188)</f>
        <v>0</v>
      </c>
      <c r="I189" s="139"/>
      <c r="J189" s="139">
        <f>Table1[[#This Row],[Amount]]</f>
        <v>0</v>
      </c>
      <c r="K189" s="139"/>
      <c r="L189" s="140">
        <f>Table1[[#This Row],[Amount]]-Table1[[#This Row],[Amount1]]</f>
        <v>0</v>
      </c>
    </row>
    <row r="190" spans="1:12" x14ac:dyDescent="0.2">
      <c r="A190" s="106"/>
      <c r="B190" s="107"/>
      <c r="C190" s="108"/>
      <c r="D190" s="109"/>
      <c r="E190" s="105" t="e">
        <f>LOOKUP(D190,Accounts!A:A,Accounts!B:B)</f>
        <v>#N/A</v>
      </c>
      <c r="F190" s="158"/>
      <c r="G190" s="108"/>
      <c r="H190" s="104">
        <f>IF(G190="y",H189+Table1[[#This Row],[Amount]],H189)</f>
        <v>0</v>
      </c>
      <c r="I190" s="139"/>
      <c r="J190" s="139">
        <f>Table1[[#This Row],[Amount]]</f>
        <v>0</v>
      </c>
      <c r="K190" s="139"/>
      <c r="L190" s="140">
        <f>Table1[[#This Row],[Amount]]-Table1[[#This Row],[Amount1]]</f>
        <v>0</v>
      </c>
    </row>
    <row r="191" spans="1:12" x14ac:dyDescent="0.2">
      <c r="A191" s="106"/>
      <c r="B191" s="107"/>
      <c r="C191" s="108"/>
      <c r="D191" s="109"/>
      <c r="E191" s="105" t="e">
        <f>LOOKUP(D191,Accounts!A:A,Accounts!B:B)</f>
        <v>#N/A</v>
      </c>
      <c r="F191" s="158"/>
      <c r="G191" s="108"/>
      <c r="H191" s="104">
        <f>IF(G191="y",H190+Table1[[#This Row],[Amount]],H190)</f>
        <v>0</v>
      </c>
      <c r="I191" s="139"/>
      <c r="J191" s="139">
        <f>Table1[[#This Row],[Amount]]</f>
        <v>0</v>
      </c>
      <c r="K191" s="139"/>
      <c r="L191" s="140">
        <f>Table1[[#This Row],[Amount]]-Table1[[#This Row],[Amount1]]</f>
        <v>0</v>
      </c>
    </row>
    <row r="192" spans="1:12" x14ac:dyDescent="0.2">
      <c r="A192" s="106"/>
      <c r="B192" s="107"/>
      <c r="C192" s="108"/>
      <c r="D192" s="109"/>
      <c r="E192" s="105" t="e">
        <f>LOOKUP(D192,Accounts!A:A,Accounts!B:B)</f>
        <v>#N/A</v>
      </c>
      <c r="F192" s="158"/>
      <c r="G192" s="108"/>
      <c r="H192" s="104">
        <f>IF(G192="y",H191+Table1[[#This Row],[Amount]],H191)</f>
        <v>0</v>
      </c>
      <c r="I192" s="139"/>
      <c r="J192" s="139">
        <f>Table1[[#This Row],[Amount]]</f>
        <v>0</v>
      </c>
      <c r="K192" s="139"/>
      <c r="L192" s="140">
        <f>Table1[[#This Row],[Amount]]-Table1[[#This Row],[Amount1]]</f>
        <v>0</v>
      </c>
    </row>
    <row r="193" spans="1:12" x14ac:dyDescent="0.2">
      <c r="A193" s="106"/>
      <c r="B193" s="107"/>
      <c r="C193" s="108"/>
      <c r="D193" s="109"/>
      <c r="E193" s="105" t="e">
        <f>LOOKUP(D193,Accounts!A:A,Accounts!B:B)</f>
        <v>#N/A</v>
      </c>
      <c r="F193" s="158"/>
      <c r="G193" s="108"/>
      <c r="H193" s="104">
        <f>IF(G193="y",H192+Table1[[#This Row],[Amount]],H192)</f>
        <v>0</v>
      </c>
      <c r="I193" s="139"/>
      <c r="J193" s="139">
        <f>Table1[[#This Row],[Amount]]</f>
        <v>0</v>
      </c>
      <c r="K193" s="139"/>
      <c r="L193" s="140">
        <f>Table1[[#This Row],[Amount]]-Table1[[#This Row],[Amount1]]</f>
        <v>0</v>
      </c>
    </row>
    <row r="194" spans="1:12" x14ac:dyDescent="0.2">
      <c r="A194" s="106"/>
      <c r="B194" s="107"/>
      <c r="C194" s="108"/>
      <c r="D194" s="109"/>
      <c r="E194" s="105" t="e">
        <f>LOOKUP(D194,Accounts!A:A,Accounts!B:B)</f>
        <v>#N/A</v>
      </c>
      <c r="F194" s="158"/>
      <c r="G194" s="108"/>
      <c r="H194" s="104">
        <f>IF(G194="y",H193+Table1[[#This Row],[Amount]],H193)</f>
        <v>0</v>
      </c>
      <c r="I194" s="139"/>
      <c r="J194" s="139">
        <f>Table1[[#This Row],[Amount]]</f>
        <v>0</v>
      </c>
      <c r="K194" s="139"/>
      <c r="L194" s="140">
        <f>Table1[[#This Row],[Amount]]-Table1[[#This Row],[Amount1]]</f>
        <v>0</v>
      </c>
    </row>
    <row r="195" spans="1:12" x14ac:dyDescent="0.2">
      <c r="A195" s="106"/>
      <c r="B195" s="107"/>
      <c r="C195" s="108"/>
      <c r="D195" s="109"/>
      <c r="E195" s="105" t="e">
        <f>LOOKUP(D195,Accounts!A:A,Accounts!B:B)</f>
        <v>#N/A</v>
      </c>
      <c r="F195" s="158"/>
      <c r="G195" s="108"/>
      <c r="H195" s="104">
        <f>IF(G195="y",H194+Table1[[#This Row],[Amount]],H194)</f>
        <v>0</v>
      </c>
      <c r="I195" s="139"/>
      <c r="J195" s="139">
        <f>Table1[[#This Row],[Amount]]</f>
        <v>0</v>
      </c>
      <c r="K195" s="139"/>
      <c r="L195" s="140">
        <f>Table1[[#This Row],[Amount]]-Table1[[#This Row],[Amount1]]</f>
        <v>0</v>
      </c>
    </row>
    <row r="196" spans="1:12" x14ac:dyDescent="0.2">
      <c r="A196" s="118"/>
      <c r="B196" s="96"/>
      <c r="C196" s="108"/>
      <c r="D196" s="109"/>
      <c r="E196" s="105" t="e">
        <f>LOOKUP(D196,Accounts!A:A,Accounts!B:B)</f>
        <v>#N/A</v>
      </c>
      <c r="F196" s="157"/>
      <c r="G196" s="108"/>
      <c r="H196" s="104">
        <f>IF(G196="y",H195+Table1[[#This Row],[Amount]],H195)</f>
        <v>0</v>
      </c>
      <c r="I196" s="139"/>
      <c r="J196" s="139">
        <f>Table1[[#This Row],[Amount]]</f>
        <v>0</v>
      </c>
      <c r="K196" s="139"/>
      <c r="L196" s="140">
        <f>Table1[[#This Row],[Amount]]-Table1[[#This Row],[Amount1]]</f>
        <v>0</v>
      </c>
    </row>
    <row r="197" spans="1:12" x14ac:dyDescent="0.2">
      <c r="A197" s="106"/>
      <c r="B197" s="117"/>
      <c r="C197" s="108"/>
      <c r="D197" s="109"/>
      <c r="E197" s="105" t="e">
        <f>LOOKUP(D197,Accounts!A:A,Accounts!B:B)</f>
        <v>#N/A</v>
      </c>
      <c r="F197" s="158"/>
      <c r="G197" s="97"/>
      <c r="H197" s="104">
        <f>IF(G197="y",H196+Table1[[#This Row],[Amount]],H196)</f>
        <v>0</v>
      </c>
      <c r="I197" s="139"/>
      <c r="J197" s="139">
        <f>Table1[[#This Row],[Amount]]</f>
        <v>0</v>
      </c>
      <c r="K197" s="139"/>
      <c r="L197" s="140">
        <f>Table1[[#This Row],[Amount]]-Table1[[#This Row],[Amount1]]</f>
        <v>0</v>
      </c>
    </row>
    <row r="198" spans="1:12" x14ac:dyDescent="0.2">
      <c r="A198" s="106"/>
      <c r="B198" s="117"/>
      <c r="C198" s="108"/>
      <c r="D198" s="109"/>
      <c r="E198" s="105" t="e">
        <f>LOOKUP(D198,Accounts!A:A,Accounts!B:B)</f>
        <v>#N/A</v>
      </c>
      <c r="F198" s="158"/>
      <c r="G198" s="97"/>
      <c r="H198" s="104">
        <f>IF(G198="y",H197+Table1[[#This Row],[Amount]],H197)</f>
        <v>0</v>
      </c>
      <c r="I198" s="139"/>
      <c r="J198" s="139">
        <f>Table1[[#This Row],[Amount]]</f>
        <v>0</v>
      </c>
      <c r="K198" s="139"/>
      <c r="L198" s="140">
        <f>Table1[[#This Row],[Amount]]-Table1[[#This Row],[Amount1]]</f>
        <v>0</v>
      </c>
    </row>
    <row r="199" spans="1:12" x14ac:dyDescent="0.2">
      <c r="A199" s="106"/>
      <c r="B199" s="117"/>
      <c r="C199" s="108"/>
      <c r="D199" s="109"/>
      <c r="E199" s="105" t="e">
        <f>LOOKUP(D199,Accounts!A:A,Accounts!B:B)</f>
        <v>#N/A</v>
      </c>
      <c r="F199" s="158"/>
      <c r="G199" s="97"/>
      <c r="H199" s="104">
        <f>IF(G199="y",H198+Table1[[#This Row],[Amount]],H198)</f>
        <v>0</v>
      </c>
      <c r="I199" s="139"/>
      <c r="J199" s="139">
        <f>Table1[[#This Row],[Amount]]</f>
        <v>0</v>
      </c>
      <c r="K199" s="139"/>
      <c r="L199" s="140">
        <f>Table1[[#This Row],[Amount]]-Table1[[#This Row],[Amount1]]</f>
        <v>0</v>
      </c>
    </row>
    <row r="200" spans="1:12" x14ac:dyDescent="0.2">
      <c r="A200" s="106"/>
      <c r="B200" s="117"/>
      <c r="C200" s="108"/>
      <c r="D200" s="109"/>
      <c r="E200" s="105" t="e">
        <f>LOOKUP(D200,Accounts!A:A,Accounts!B:B)</f>
        <v>#N/A</v>
      </c>
      <c r="F200" s="158"/>
      <c r="G200" s="97"/>
      <c r="H200" s="104">
        <f>IF(G200="y",H199+Table1[[#This Row],[Amount]],H199)</f>
        <v>0</v>
      </c>
      <c r="I200" s="139"/>
      <c r="J200" s="139">
        <f>Table1[[#This Row],[Amount]]</f>
        <v>0</v>
      </c>
      <c r="K200" s="139"/>
      <c r="L200" s="140">
        <f>Table1[[#This Row],[Amount]]-Table1[[#This Row],[Amount1]]</f>
        <v>0</v>
      </c>
    </row>
    <row r="201" spans="1:12" x14ac:dyDescent="0.2">
      <c r="A201" s="106"/>
      <c r="B201" s="117"/>
      <c r="C201" s="108"/>
      <c r="D201" s="109"/>
      <c r="E201" s="105" t="e">
        <f>LOOKUP(D201,Accounts!A:A,Accounts!B:B)</f>
        <v>#N/A</v>
      </c>
      <c r="F201" s="158"/>
      <c r="G201" s="97"/>
      <c r="H201" s="104">
        <f>IF(G201="y",H200+Table1[[#This Row],[Amount]],H200)</f>
        <v>0</v>
      </c>
      <c r="I201" s="139"/>
      <c r="J201" s="139">
        <f>Table1[[#This Row],[Amount]]</f>
        <v>0</v>
      </c>
      <c r="K201" s="139"/>
      <c r="L201" s="140">
        <f>Table1[[#This Row],[Amount]]-Table1[[#This Row],[Amount1]]</f>
        <v>0</v>
      </c>
    </row>
    <row r="202" spans="1:12" x14ac:dyDescent="0.2">
      <c r="A202" s="106"/>
      <c r="B202" s="117"/>
      <c r="C202" s="108"/>
      <c r="D202" s="109"/>
      <c r="E202" s="105" t="e">
        <f>LOOKUP(D202,Accounts!A:A,Accounts!B:B)</f>
        <v>#N/A</v>
      </c>
      <c r="F202" s="158"/>
      <c r="G202" s="97"/>
      <c r="H202" s="104">
        <f>IF(G202="y",H201+Table1[[#This Row],[Amount]],H201)</f>
        <v>0</v>
      </c>
      <c r="I202" s="139"/>
      <c r="J202" s="139">
        <f>Table1[[#This Row],[Amount]]</f>
        <v>0</v>
      </c>
      <c r="K202" s="139"/>
      <c r="L202" s="140">
        <f>Table1[[#This Row],[Amount]]-Table1[[#This Row],[Amount1]]</f>
        <v>0</v>
      </c>
    </row>
    <row r="203" spans="1:12" x14ac:dyDescent="0.2">
      <c r="A203" s="106"/>
      <c r="B203" s="117"/>
      <c r="C203" s="108"/>
      <c r="D203" s="109"/>
      <c r="E203" s="105" t="e">
        <f>LOOKUP(D203,Accounts!A:A,Accounts!B:B)</f>
        <v>#N/A</v>
      </c>
      <c r="F203" s="158"/>
      <c r="G203" s="97"/>
      <c r="H203" s="104">
        <f>IF(G203="y",H202+Table1[[#This Row],[Amount]],H202)</f>
        <v>0</v>
      </c>
      <c r="I203" s="139"/>
      <c r="J203" s="139">
        <f>Table1[[#This Row],[Amount]]</f>
        <v>0</v>
      </c>
      <c r="K203" s="139"/>
      <c r="L203" s="140">
        <f>Table1[[#This Row],[Amount]]-Table1[[#This Row],[Amount1]]</f>
        <v>0</v>
      </c>
    </row>
    <row r="204" spans="1:12" x14ac:dyDescent="0.2">
      <c r="A204" s="106"/>
      <c r="B204" s="117"/>
      <c r="C204" s="108"/>
      <c r="D204" s="109"/>
      <c r="E204" s="105" t="e">
        <f>LOOKUP(D204,Accounts!A:A,Accounts!B:B)</f>
        <v>#N/A</v>
      </c>
      <c r="F204" s="158"/>
      <c r="G204" s="97"/>
      <c r="H204" s="104">
        <f>IF(G204="y",H203+Table1[[#This Row],[Amount]],H203)</f>
        <v>0</v>
      </c>
      <c r="I204" s="139"/>
      <c r="J204" s="139">
        <f>Table1[[#This Row],[Amount]]</f>
        <v>0</v>
      </c>
      <c r="K204" s="139"/>
      <c r="L204" s="140">
        <f>Table1[[#This Row],[Amount]]-Table1[[#This Row],[Amount1]]</f>
        <v>0</v>
      </c>
    </row>
    <row r="205" spans="1:12" x14ac:dyDescent="0.2">
      <c r="A205" s="106"/>
      <c r="B205" s="117"/>
      <c r="C205" s="108"/>
      <c r="D205" s="109"/>
      <c r="E205" s="105" t="e">
        <f>LOOKUP(D205,Accounts!A:A,Accounts!B:B)</f>
        <v>#N/A</v>
      </c>
      <c r="F205" s="158"/>
      <c r="G205" s="97"/>
      <c r="H205" s="104">
        <f>IF(G205="y",H204+Table1[[#This Row],[Amount]],H204)</f>
        <v>0</v>
      </c>
      <c r="I205" s="139"/>
      <c r="J205" s="139">
        <f>Table1[[#This Row],[Amount]]</f>
        <v>0</v>
      </c>
      <c r="K205" s="139"/>
      <c r="L205" s="140">
        <f>Table1[[#This Row],[Amount]]-Table1[[#This Row],[Amount1]]</f>
        <v>0</v>
      </c>
    </row>
    <row r="206" spans="1:12" x14ac:dyDescent="0.2">
      <c r="A206" s="106"/>
      <c r="B206" s="117"/>
      <c r="C206" s="108"/>
      <c r="D206" s="109"/>
      <c r="E206" s="105" t="e">
        <f>LOOKUP(D206,Accounts!A:A,Accounts!B:B)</f>
        <v>#N/A</v>
      </c>
      <c r="F206" s="158"/>
      <c r="G206" s="97"/>
      <c r="H206" s="104">
        <f>IF(G206="y",H205+Table1[[#This Row],[Amount]],H205)</f>
        <v>0</v>
      </c>
      <c r="I206" s="139"/>
      <c r="J206" s="139">
        <f>Table1[[#This Row],[Amount]]</f>
        <v>0</v>
      </c>
      <c r="K206" s="139"/>
      <c r="L206" s="140">
        <f>Table1[[#This Row],[Amount]]-Table1[[#This Row],[Amount1]]</f>
        <v>0</v>
      </c>
    </row>
    <row r="207" spans="1:12" x14ac:dyDescent="0.2">
      <c r="A207" s="106"/>
      <c r="B207" s="117"/>
      <c r="C207" s="108"/>
      <c r="D207" s="109"/>
      <c r="E207" s="105" t="e">
        <f>LOOKUP(D207,Accounts!A:A,Accounts!B:B)</f>
        <v>#N/A</v>
      </c>
      <c r="F207" s="158"/>
      <c r="G207" s="97"/>
      <c r="H207" s="104">
        <f>IF(G207="y",H206+Table1[[#This Row],[Amount]],H206)</f>
        <v>0</v>
      </c>
      <c r="I207" s="139"/>
      <c r="J207" s="139">
        <f>Table1[[#This Row],[Amount]]</f>
        <v>0</v>
      </c>
      <c r="K207" s="139"/>
      <c r="L207" s="140">
        <f>Table1[[#This Row],[Amount]]-Table1[[#This Row],[Amount1]]</f>
        <v>0</v>
      </c>
    </row>
    <row r="208" spans="1:12" x14ac:dyDescent="0.2">
      <c r="A208" s="106"/>
      <c r="B208" s="117"/>
      <c r="C208" s="108"/>
      <c r="D208" s="109"/>
      <c r="E208" s="105" t="e">
        <f>LOOKUP(D208,Accounts!A:A,Accounts!B:B)</f>
        <v>#N/A</v>
      </c>
      <c r="F208" s="158"/>
      <c r="G208" s="97"/>
      <c r="H208" s="104">
        <f>IF(G208="y",H207+Table1[[#This Row],[Amount]],H207)</f>
        <v>0</v>
      </c>
      <c r="I208" s="139"/>
      <c r="J208" s="139">
        <f>Table1[[#This Row],[Amount]]</f>
        <v>0</v>
      </c>
      <c r="K208" s="139"/>
      <c r="L208" s="140">
        <f>Table1[[#This Row],[Amount]]-Table1[[#This Row],[Amount1]]</f>
        <v>0</v>
      </c>
    </row>
    <row r="209" spans="1:12" x14ac:dyDescent="0.2">
      <c r="A209" s="106"/>
      <c r="B209" s="117"/>
      <c r="C209" s="108"/>
      <c r="D209" s="109"/>
      <c r="E209" s="105" t="e">
        <f>LOOKUP(D209,Accounts!A:A,Accounts!B:B)</f>
        <v>#N/A</v>
      </c>
      <c r="F209" s="158"/>
      <c r="G209" s="97"/>
      <c r="H209" s="104">
        <f>IF(G209="y",H208+Table1[[#This Row],[Amount]],H208)</f>
        <v>0</v>
      </c>
      <c r="I209" s="139"/>
      <c r="J209" s="139">
        <f>Table1[[#This Row],[Amount]]</f>
        <v>0</v>
      </c>
      <c r="K209" s="139"/>
      <c r="L209" s="140">
        <f>Table1[[#This Row],[Amount]]-Table1[[#This Row],[Amount1]]</f>
        <v>0</v>
      </c>
    </row>
    <row r="210" spans="1:12" x14ac:dyDescent="0.2">
      <c r="A210" s="106"/>
      <c r="B210" s="117"/>
      <c r="C210" s="108"/>
      <c r="D210" s="109"/>
      <c r="E210" s="105" t="e">
        <f>LOOKUP(D210,Accounts!A:A,Accounts!B:B)</f>
        <v>#N/A</v>
      </c>
      <c r="F210" s="158"/>
      <c r="G210" s="97"/>
      <c r="H210" s="104">
        <f>IF(G210="y",H209+Table1[[#This Row],[Amount]],H209)</f>
        <v>0</v>
      </c>
      <c r="I210" s="139"/>
      <c r="J210" s="139">
        <f>Table1[[#This Row],[Amount]]</f>
        <v>0</v>
      </c>
      <c r="K210" s="139"/>
      <c r="L210" s="140">
        <f>Table1[[#This Row],[Amount]]-Table1[[#This Row],[Amount1]]</f>
        <v>0</v>
      </c>
    </row>
    <row r="211" spans="1:12" x14ac:dyDescent="0.2">
      <c r="A211" s="106"/>
      <c r="B211" s="117"/>
      <c r="C211" s="108"/>
      <c r="D211" s="109"/>
      <c r="E211" s="105" t="e">
        <f>LOOKUP(D211,Accounts!A:A,Accounts!B:B)</f>
        <v>#N/A</v>
      </c>
      <c r="F211" s="158"/>
      <c r="G211" s="97"/>
      <c r="H211" s="104">
        <f>IF(G211="y",H210+Table1[[#This Row],[Amount]],H210)</f>
        <v>0</v>
      </c>
      <c r="I211" s="139"/>
      <c r="J211" s="139">
        <f>Table1[[#This Row],[Amount]]</f>
        <v>0</v>
      </c>
      <c r="K211" s="139"/>
      <c r="L211" s="140">
        <f>Table1[[#This Row],[Amount]]-Table1[[#This Row],[Amount1]]</f>
        <v>0</v>
      </c>
    </row>
    <row r="212" spans="1:12" x14ac:dyDescent="0.2">
      <c r="A212" s="106"/>
      <c r="B212" s="117"/>
      <c r="C212" s="108"/>
      <c r="D212" s="109"/>
      <c r="E212" s="105" t="e">
        <f>LOOKUP(D212,Accounts!A:A,Accounts!B:B)</f>
        <v>#N/A</v>
      </c>
      <c r="F212" s="158"/>
      <c r="G212" s="97"/>
      <c r="H212" s="104">
        <f>IF(G212="y",H211+Table1[[#This Row],[Amount]],H211)</f>
        <v>0</v>
      </c>
      <c r="I212" s="139"/>
      <c r="J212" s="139">
        <f>Table1[[#This Row],[Amount]]</f>
        <v>0</v>
      </c>
      <c r="K212" s="139"/>
      <c r="L212" s="140">
        <f>Table1[[#This Row],[Amount]]-Table1[[#This Row],[Amount1]]</f>
        <v>0</v>
      </c>
    </row>
    <row r="213" spans="1:12" x14ac:dyDescent="0.2">
      <c r="A213" s="106"/>
      <c r="B213" s="117"/>
      <c r="C213" s="108"/>
      <c r="D213" s="109"/>
      <c r="E213" s="105" t="e">
        <f>LOOKUP(D213,Accounts!A:A,Accounts!B:B)</f>
        <v>#N/A</v>
      </c>
      <c r="F213" s="158"/>
      <c r="G213" s="97"/>
      <c r="H213" s="104">
        <f>IF(G213="y",H212+Table1[[#This Row],[Amount]],H212)</f>
        <v>0</v>
      </c>
      <c r="I213" s="139"/>
      <c r="J213" s="139">
        <f>Table1[[#This Row],[Amount]]</f>
        <v>0</v>
      </c>
      <c r="K213" s="139"/>
      <c r="L213" s="140">
        <f>Table1[[#This Row],[Amount]]-Table1[[#This Row],[Amount1]]</f>
        <v>0</v>
      </c>
    </row>
    <row r="214" spans="1:12" x14ac:dyDescent="0.2">
      <c r="A214" s="106"/>
      <c r="B214" s="117"/>
      <c r="C214" s="108"/>
      <c r="D214" s="109"/>
      <c r="E214" s="105" t="e">
        <f>LOOKUP(D214,Accounts!A:A,Accounts!B:B)</f>
        <v>#N/A</v>
      </c>
      <c r="F214" s="158"/>
      <c r="G214" s="97"/>
      <c r="H214" s="104">
        <f>IF(G214="y",H213+Table1[[#This Row],[Amount]],H213)</f>
        <v>0</v>
      </c>
      <c r="I214" s="139"/>
      <c r="J214" s="139">
        <f>Table1[[#This Row],[Amount]]</f>
        <v>0</v>
      </c>
      <c r="K214" s="139"/>
      <c r="L214" s="140">
        <f>Table1[[#This Row],[Amount]]-Table1[[#This Row],[Amount1]]</f>
        <v>0</v>
      </c>
    </row>
    <row r="215" spans="1:12" x14ac:dyDescent="0.2">
      <c r="A215" s="106"/>
      <c r="B215" s="117"/>
      <c r="C215" s="108"/>
      <c r="D215" s="109"/>
      <c r="E215" s="105" t="e">
        <f>LOOKUP(D215,Accounts!A:A,Accounts!B:B)</f>
        <v>#N/A</v>
      </c>
      <c r="F215" s="158"/>
      <c r="G215" s="97"/>
      <c r="H215" s="104">
        <f>IF(G215="y",H214+Table1[[#This Row],[Amount]],H214)</f>
        <v>0</v>
      </c>
      <c r="I215" s="139"/>
      <c r="J215" s="139">
        <f>Table1[[#This Row],[Amount]]</f>
        <v>0</v>
      </c>
      <c r="K215" s="139"/>
      <c r="L215" s="140">
        <f>Table1[[#This Row],[Amount]]-Table1[[#This Row],[Amount1]]</f>
        <v>0</v>
      </c>
    </row>
    <row r="216" spans="1:12" x14ac:dyDescent="0.2">
      <c r="A216" s="106"/>
      <c r="B216" s="117"/>
      <c r="C216" s="108"/>
      <c r="D216" s="109"/>
      <c r="E216" s="105" t="e">
        <f>LOOKUP(D216,Accounts!A:A,Accounts!B:B)</f>
        <v>#N/A</v>
      </c>
      <c r="F216" s="158"/>
      <c r="G216" s="97"/>
      <c r="H216" s="104">
        <f>IF(G216="y",H215+Table1[[#This Row],[Amount]],H215)</f>
        <v>0</v>
      </c>
      <c r="I216" s="139"/>
      <c r="J216" s="139">
        <f>Table1[[#This Row],[Amount]]</f>
        <v>0</v>
      </c>
      <c r="K216" s="139"/>
      <c r="L216" s="140">
        <f>Table1[[#This Row],[Amount]]-Table1[[#This Row],[Amount1]]</f>
        <v>0</v>
      </c>
    </row>
    <row r="217" spans="1:12" x14ac:dyDescent="0.2">
      <c r="A217" s="106"/>
      <c r="B217" s="107"/>
      <c r="C217" s="108"/>
      <c r="D217" s="109"/>
      <c r="E217" s="105" t="e">
        <f>LOOKUP(D217,Accounts!A:A,Accounts!B:B)</f>
        <v>#N/A</v>
      </c>
      <c r="F217" s="158"/>
      <c r="G217" s="108"/>
      <c r="H217" s="104">
        <f>IF(G217="y",H216+Table1[[#This Row],[Amount]],H216)</f>
        <v>0</v>
      </c>
      <c r="I217" s="139"/>
      <c r="J217" s="139">
        <f>Table1[[#This Row],[Amount]]</f>
        <v>0</v>
      </c>
      <c r="K217" s="139"/>
      <c r="L217" s="140">
        <f>Table1[[#This Row],[Amount]]-Table1[[#This Row],[Amount1]]</f>
        <v>0</v>
      </c>
    </row>
    <row r="218" spans="1:12" x14ac:dyDescent="0.2">
      <c r="A218" s="106"/>
      <c r="B218" s="107"/>
      <c r="C218" s="108"/>
      <c r="D218" s="109"/>
      <c r="E218" s="105" t="e">
        <f>LOOKUP(D218,Accounts!A:A,Accounts!B:B)</f>
        <v>#N/A</v>
      </c>
      <c r="F218" s="158"/>
      <c r="G218" s="108"/>
      <c r="H218" s="104">
        <f>IF(G218="y",H217+Table1[[#This Row],[Amount]],H217)</f>
        <v>0</v>
      </c>
      <c r="I218" s="139"/>
      <c r="J218" s="139">
        <f>Table1[[#This Row],[Amount]]</f>
        <v>0</v>
      </c>
      <c r="K218" s="139"/>
      <c r="L218" s="140">
        <f>Table1[[#This Row],[Amount]]-Table1[[#This Row],[Amount1]]</f>
        <v>0</v>
      </c>
    </row>
    <row r="219" spans="1:12" x14ac:dyDescent="0.2">
      <c r="A219" s="106"/>
      <c r="B219" s="107"/>
      <c r="C219" s="108"/>
      <c r="D219" s="109"/>
      <c r="E219" s="105" t="e">
        <f>LOOKUP(D219,Accounts!A:A,Accounts!B:B)</f>
        <v>#N/A</v>
      </c>
      <c r="F219" s="158"/>
      <c r="G219" s="108"/>
      <c r="H219" s="104">
        <f>IF(G219="y",H218+Table1[[#This Row],[Amount]],H218)</f>
        <v>0</v>
      </c>
      <c r="I219" s="139"/>
      <c r="J219" s="139">
        <f>Table1[[#This Row],[Amount]]</f>
        <v>0</v>
      </c>
      <c r="K219" s="139"/>
      <c r="L219" s="140">
        <f>Table1[[#This Row],[Amount]]-Table1[[#This Row],[Amount1]]</f>
        <v>0</v>
      </c>
    </row>
    <row r="220" spans="1:12" x14ac:dyDescent="0.2">
      <c r="A220" s="106"/>
      <c r="B220" s="107"/>
      <c r="C220" s="108"/>
      <c r="D220" s="109"/>
      <c r="E220" s="105" t="e">
        <f>LOOKUP(D220,Accounts!A:A,Accounts!B:B)</f>
        <v>#N/A</v>
      </c>
      <c r="F220" s="158"/>
      <c r="G220" s="108"/>
      <c r="H220" s="104">
        <f>IF(G220="y",H219+Table1[[#This Row],[Amount]],H219)</f>
        <v>0</v>
      </c>
      <c r="I220" s="139"/>
      <c r="J220" s="139">
        <f>Table1[[#This Row],[Amount]]</f>
        <v>0</v>
      </c>
      <c r="K220" s="139"/>
      <c r="L220" s="140">
        <f>Table1[[#This Row],[Amount]]-Table1[[#This Row],[Amount1]]</f>
        <v>0</v>
      </c>
    </row>
    <row r="221" spans="1:12" x14ac:dyDescent="0.2">
      <c r="A221" s="106"/>
      <c r="B221" s="117"/>
      <c r="C221" s="108"/>
      <c r="D221" s="109"/>
      <c r="E221" s="105" t="e">
        <f>LOOKUP(D221,Accounts!A:A,Accounts!B:B)</f>
        <v>#N/A</v>
      </c>
      <c r="F221" s="158"/>
      <c r="G221" s="97"/>
      <c r="H221" s="104">
        <f>IF(G221="y",H220+Table1[[#This Row],[Amount]],H220)</f>
        <v>0</v>
      </c>
      <c r="I221" s="139"/>
      <c r="J221" s="139">
        <f>Table1[[#This Row],[Amount]]</f>
        <v>0</v>
      </c>
      <c r="K221" s="139"/>
      <c r="L221" s="140">
        <f>Table1[[#This Row],[Amount]]-Table1[[#This Row],[Amount1]]</f>
        <v>0</v>
      </c>
    </row>
    <row r="222" spans="1:12" x14ac:dyDescent="0.2">
      <c r="A222" s="106"/>
      <c r="B222" s="117"/>
      <c r="C222" s="108"/>
      <c r="D222" s="109"/>
      <c r="E222" s="105" t="e">
        <f>LOOKUP(D222,Accounts!A:A,Accounts!B:B)</f>
        <v>#N/A</v>
      </c>
      <c r="F222" s="158"/>
      <c r="G222" s="97"/>
      <c r="H222" s="104">
        <f>IF(G222="y",H221+Table1[[#This Row],[Amount]],H221)</f>
        <v>0</v>
      </c>
      <c r="I222" s="139"/>
      <c r="J222" s="139">
        <f>Table1[[#This Row],[Amount]]</f>
        <v>0</v>
      </c>
      <c r="K222" s="139"/>
      <c r="L222" s="140">
        <f>Table1[[#This Row],[Amount]]-Table1[[#This Row],[Amount1]]</f>
        <v>0</v>
      </c>
    </row>
    <row r="223" spans="1:12" x14ac:dyDescent="0.2">
      <c r="A223" s="106"/>
      <c r="B223" s="117"/>
      <c r="C223" s="108"/>
      <c r="D223" s="109"/>
      <c r="E223" s="105" t="e">
        <f>LOOKUP(D223,Accounts!A:A,Accounts!B:B)</f>
        <v>#N/A</v>
      </c>
      <c r="F223" s="158"/>
      <c r="G223" s="97"/>
      <c r="H223" s="104">
        <f>IF(G223="y",H222+Table1[[#This Row],[Amount]],H222)</f>
        <v>0</v>
      </c>
      <c r="I223" s="139"/>
      <c r="J223" s="139">
        <f>Table1[[#This Row],[Amount]]</f>
        <v>0</v>
      </c>
      <c r="K223" s="139"/>
      <c r="L223" s="140">
        <f>Table1[[#This Row],[Amount]]-Table1[[#This Row],[Amount1]]</f>
        <v>0</v>
      </c>
    </row>
    <row r="224" spans="1:12" x14ac:dyDescent="0.2">
      <c r="A224" s="106"/>
      <c r="B224" s="117"/>
      <c r="C224" s="108"/>
      <c r="D224" s="109"/>
      <c r="E224" s="105" t="e">
        <f>LOOKUP(D224,Accounts!A:A,Accounts!B:B)</f>
        <v>#N/A</v>
      </c>
      <c r="F224" s="158"/>
      <c r="G224" s="97"/>
      <c r="H224" s="104">
        <f>IF(G224="y",H223+Table1[[#This Row],[Amount]],H223)</f>
        <v>0</v>
      </c>
      <c r="I224" s="139"/>
      <c r="J224" s="139">
        <f>Table1[[#This Row],[Amount]]</f>
        <v>0</v>
      </c>
      <c r="K224" s="139"/>
      <c r="L224" s="140">
        <f>Table1[[#This Row],[Amount]]-Table1[[#This Row],[Amount1]]</f>
        <v>0</v>
      </c>
    </row>
    <row r="225" spans="1:12" x14ac:dyDescent="0.2">
      <c r="A225" s="106"/>
      <c r="B225" s="117"/>
      <c r="C225" s="108"/>
      <c r="D225" s="109"/>
      <c r="E225" s="105" t="e">
        <f>LOOKUP(D225,Accounts!A:A,Accounts!B:B)</f>
        <v>#N/A</v>
      </c>
      <c r="F225" s="158"/>
      <c r="G225" s="97"/>
      <c r="H225" s="104">
        <f>IF(G225="y",H224+Table1[[#This Row],[Amount]],H224)</f>
        <v>0</v>
      </c>
      <c r="I225" s="139"/>
      <c r="J225" s="139">
        <f>Table1[[#This Row],[Amount]]</f>
        <v>0</v>
      </c>
      <c r="K225" s="139"/>
      <c r="L225" s="140">
        <f>Table1[[#This Row],[Amount]]-Table1[[#This Row],[Amount1]]</f>
        <v>0</v>
      </c>
    </row>
    <row r="226" spans="1:12" x14ac:dyDescent="0.2">
      <c r="A226" s="106"/>
      <c r="B226" s="117"/>
      <c r="C226" s="108"/>
      <c r="D226" s="109"/>
      <c r="E226" s="105" t="e">
        <f>LOOKUP(D226,Accounts!A:A,Accounts!B:B)</f>
        <v>#N/A</v>
      </c>
      <c r="F226" s="158"/>
      <c r="G226" s="97"/>
      <c r="H226" s="104">
        <f>IF(G226="y",H225+Table1[[#This Row],[Amount]],H225)</f>
        <v>0</v>
      </c>
      <c r="I226" s="139"/>
      <c r="J226" s="139">
        <f>Table1[[#This Row],[Amount]]</f>
        <v>0</v>
      </c>
      <c r="K226" s="139"/>
      <c r="L226" s="140">
        <f>Table1[[#This Row],[Amount]]-Table1[[#This Row],[Amount1]]</f>
        <v>0</v>
      </c>
    </row>
    <row r="227" spans="1:12" x14ac:dyDescent="0.2">
      <c r="A227" s="106"/>
      <c r="B227" s="117"/>
      <c r="C227" s="108"/>
      <c r="D227" s="109"/>
      <c r="E227" s="105" t="e">
        <f>LOOKUP(D227,Accounts!A:A,Accounts!B:B)</f>
        <v>#N/A</v>
      </c>
      <c r="F227" s="158"/>
      <c r="G227" s="97"/>
      <c r="H227" s="104">
        <f>IF(G227="y",H226+Table1[[#This Row],[Amount]],H226)</f>
        <v>0</v>
      </c>
      <c r="I227" s="139"/>
      <c r="J227" s="139">
        <f>Table1[[#This Row],[Amount]]</f>
        <v>0</v>
      </c>
      <c r="K227" s="139"/>
      <c r="L227" s="140">
        <f>Table1[[#This Row],[Amount]]-Table1[[#This Row],[Amount1]]</f>
        <v>0</v>
      </c>
    </row>
    <row r="228" spans="1:12" x14ac:dyDescent="0.2">
      <c r="A228" s="106"/>
      <c r="B228" s="117"/>
      <c r="C228" s="108"/>
      <c r="D228" s="109"/>
      <c r="E228" s="105" t="e">
        <f>LOOKUP(D228,Accounts!A:A,Accounts!B:B)</f>
        <v>#N/A</v>
      </c>
      <c r="F228" s="158"/>
      <c r="G228" s="97"/>
      <c r="H228" s="104">
        <f>IF(G228="y",H227+Table1[[#This Row],[Amount]],H227)</f>
        <v>0</v>
      </c>
      <c r="I228" s="139"/>
      <c r="J228" s="139">
        <f>Table1[[#This Row],[Amount]]</f>
        <v>0</v>
      </c>
      <c r="K228" s="139"/>
      <c r="L228" s="140">
        <f>Table1[[#This Row],[Amount]]-Table1[[#This Row],[Amount1]]</f>
        <v>0</v>
      </c>
    </row>
    <row r="229" spans="1:12" x14ac:dyDescent="0.2">
      <c r="A229" s="106"/>
      <c r="B229" s="107"/>
      <c r="C229" s="108"/>
      <c r="D229" s="109"/>
      <c r="E229" s="105" t="e">
        <f>LOOKUP(D229,Accounts!A:A,Accounts!B:B)</f>
        <v>#N/A</v>
      </c>
      <c r="F229" s="158"/>
      <c r="G229" s="108"/>
      <c r="H229" s="104">
        <f>IF(G229="y",H228+Table1[[#This Row],[Amount]],H228)</f>
        <v>0</v>
      </c>
      <c r="I229" s="139"/>
      <c r="J229" s="139">
        <f>Table1[[#This Row],[Amount]]</f>
        <v>0</v>
      </c>
      <c r="K229" s="139"/>
      <c r="L229" s="140">
        <f>Table1[[#This Row],[Amount]]-Table1[[#This Row],[Amount1]]</f>
        <v>0</v>
      </c>
    </row>
    <row r="230" spans="1:12" x14ac:dyDescent="0.2">
      <c r="A230" s="106"/>
      <c r="B230" s="117"/>
      <c r="C230" s="108"/>
      <c r="D230" s="109"/>
      <c r="E230" s="105" t="e">
        <f>LOOKUP(D230,Accounts!A:A,Accounts!B:B)</f>
        <v>#N/A</v>
      </c>
      <c r="F230" s="158"/>
      <c r="G230" s="97"/>
      <c r="H230" s="104">
        <f>IF(G230="y",H229+Table1[[#This Row],[Amount]],H229)</f>
        <v>0</v>
      </c>
      <c r="I230" s="139"/>
      <c r="J230" s="139">
        <f>Table1[[#This Row],[Amount]]</f>
        <v>0</v>
      </c>
      <c r="K230" s="139"/>
      <c r="L230" s="140">
        <f>Table1[[#This Row],[Amount]]-Table1[[#This Row],[Amount1]]</f>
        <v>0</v>
      </c>
    </row>
    <row r="231" spans="1:12" x14ac:dyDescent="0.2">
      <c r="A231" s="106"/>
      <c r="B231" s="117"/>
      <c r="C231" s="108"/>
      <c r="D231" s="109"/>
      <c r="E231" s="105" t="e">
        <f>LOOKUP(D231,Accounts!A:A,Accounts!B:B)</f>
        <v>#N/A</v>
      </c>
      <c r="F231" s="158"/>
      <c r="G231" s="97"/>
      <c r="H231" s="104">
        <f>IF(G231="y",H230+Table1[[#This Row],[Amount]],H230)</f>
        <v>0</v>
      </c>
      <c r="I231" s="139"/>
      <c r="J231" s="139">
        <f>Table1[[#This Row],[Amount]]</f>
        <v>0</v>
      </c>
      <c r="K231" s="139"/>
      <c r="L231" s="140">
        <f>Table1[[#This Row],[Amount]]-Table1[[#This Row],[Amount1]]</f>
        <v>0</v>
      </c>
    </row>
    <row r="232" spans="1:12" x14ac:dyDescent="0.2">
      <c r="A232" s="106"/>
      <c r="B232" s="117"/>
      <c r="C232" s="108"/>
      <c r="D232" s="109"/>
      <c r="E232" s="105" t="e">
        <f>LOOKUP(D232,Accounts!A:A,Accounts!B:B)</f>
        <v>#N/A</v>
      </c>
      <c r="F232" s="158"/>
      <c r="G232" s="97"/>
      <c r="H232" s="104">
        <f>IF(G232="y",H231+Table1[[#This Row],[Amount]],H231)</f>
        <v>0</v>
      </c>
      <c r="I232" s="139"/>
      <c r="J232" s="139">
        <f>Table1[[#This Row],[Amount]]</f>
        <v>0</v>
      </c>
      <c r="K232" s="139"/>
      <c r="L232" s="140">
        <f>Table1[[#This Row],[Amount]]-Table1[[#This Row],[Amount1]]</f>
        <v>0</v>
      </c>
    </row>
    <row r="233" spans="1:12" x14ac:dyDescent="0.2">
      <c r="A233" s="106"/>
      <c r="B233" s="117"/>
      <c r="C233" s="108"/>
      <c r="D233" s="109"/>
      <c r="E233" s="105" t="e">
        <f>LOOKUP(D233,Accounts!A:A,Accounts!B:B)</f>
        <v>#N/A</v>
      </c>
      <c r="F233" s="158"/>
      <c r="G233" s="97"/>
      <c r="H233" s="104">
        <f>IF(G233="y",H232+Table1[[#This Row],[Amount]],H232)</f>
        <v>0</v>
      </c>
      <c r="I233" s="139"/>
      <c r="J233" s="139">
        <f>Table1[[#This Row],[Amount]]</f>
        <v>0</v>
      </c>
      <c r="K233" s="139"/>
      <c r="L233" s="140">
        <f>Table1[[#This Row],[Amount]]-Table1[[#This Row],[Amount1]]</f>
        <v>0</v>
      </c>
    </row>
    <row r="234" spans="1:12" x14ac:dyDescent="0.2">
      <c r="A234" s="106"/>
      <c r="B234" s="107"/>
      <c r="C234" s="108"/>
      <c r="D234" s="109"/>
      <c r="E234" s="105" t="e">
        <f>LOOKUP(D234,Accounts!A:A,Accounts!B:B)</f>
        <v>#N/A</v>
      </c>
      <c r="F234" s="158"/>
      <c r="G234" s="108"/>
      <c r="H234" s="104">
        <f>IF(G234="y",H233+Table1[[#This Row],[Amount]],H233)</f>
        <v>0</v>
      </c>
      <c r="I234" s="139"/>
      <c r="J234" s="139">
        <f>Table1[[#This Row],[Amount]]</f>
        <v>0</v>
      </c>
      <c r="K234" s="139"/>
      <c r="L234" s="140">
        <f>Table1[[#This Row],[Amount]]-Table1[[#This Row],[Amount1]]</f>
        <v>0</v>
      </c>
    </row>
    <row r="235" spans="1:12" x14ac:dyDescent="0.2">
      <c r="A235" s="106"/>
      <c r="B235" s="107"/>
      <c r="C235" s="108"/>
      <c r="D235" s="109"/>
      <c r="E235" s="105" t="e">
        <f>LOOKUP(D235,Accounts!A:A,Accounts!B:B)</f>
        <v>#N/A</v>
      </c>
      <c r="F235" s="158"/>
      <c r="G235" s="108"/>
      <c r="H235" s="104">
        <f>IF(G235="y",H234+Table1[[#This Row],[Amount]],H234)</f>
        <v>0</v>
      </c>
      <c r="I235" s="139"/>
      <c r="J235" s="139">
        <f>Table1[[#This Row],[Amount]]</f>
        <v>0</v>
      </c>
      <c r="K235" s="139"/>
      <c r="L235" s="140">
        <f>Table1[[#This Row],[Amount]]-Table1[[#This Row],[Amount1]]</f>
        <v>0</v>
      </c>
    </row>
    <row r="236" spans="1:12" x14ac:dyDescent="0.2">
      <c r="A236" s="106"/>
      <c r="B236" s="107"/>
      <c r="C236" s="108"/>
      <c r="D236" s="109"/>
      <c r="E236" s="105" t="e">
        <f>LOOKUP(D236,Accounts!A:A,Accounts!B:B)</f>
        <v>#N/A</v>
      </c>
      <c r="F236" s="158"/>
      <c r="G236" s="108"/>
      <c r="H236" s="104">
        <f>IF(G236="y",H235+Table1[[#This Row],[Amount]],H235)</f>
        <v>0</v>
      </c>
      <c r="I236" s="139"/>
      <c r="J236" s="139">
        <f>Table1[[#This Row],[Amount]]</f>
        <v>0</v>
      </c>
      <c r="K236" s="139"/>
      <c r="L236" s="140">
        <f>Table1[[#This Row],[Amount]]-Table1[[#This Row],[Amount1]]</f>
        <v>0</v>
      </c>
    </row>
    <row r="237" spans="1:12" x14ac:dyDescent="0.2">
      <c r="A237" s="106"/>
      <c r="B237" s="107"/>
      <c r="C237" s="108"/>
      <c r="D237" s="109"/>
      <c r="E237" s="105" t="e">
        <f>LOOKUP(D237,Accounts!A:A,Accounts!B:B)</f>
        <v>#N/A</v>
      </c>
      <c r="F237" s="158"/>
      <c r="G237" s="108"/>
      <c r="H237" s="104">
        <f>IF(G237="y",H236+Table1[[#This Row],[Amount]],H236)</f>
        <v>0</v>
      </c>
      <c r="I237" s="139"/>
      <c r="J237" s="139">
        <f>Table1[[#This Row],[Amount]]</f>
        <v>0</v>
      </c>
      <c r="K237" s="139"/>
      <c r="L237" s="140">
        <f>Table1[[#This Row],[Amount]]-Table1[[#This Row],[Amount1]]</f>
        <v>0</v>
      </c>
    </row>
    <row r="238" spans="1:12" x14ac:dyDescent="0.2">
      <c r="A238" s="106"/>
      <c r="B238" s="117"/>
      <c r="C238" s="108"/>
      <c r="D238" s="109"/>
      <c r="E238" s="105" t="e">
        <f>LOOKUP(D238,Accounts!A:A,Accounts!B:B)</f>
        <v>#N/A</v>
      </c>
      <c r="F238" s="158"/>
      <c r="G238" s="97"/>
      <c r="H238" s="104">
        <f>IF(G238="y",H237+Table1[[#This Row],[Amount]],H237)</f>
        <v>0</v>
      </c>
      <c r="I238" s="139"/>
      <c r="J238" s="139">
        <f>Table1[[#This Row],[Amount]]</f>
        <v>0</v>
      </c>
      <c r="K238" s="139"/>
      <c r="L238" s="140">
        <f>Table1[[#This Row],[Amount]]-Table1[[#This Row],[Amount1]]</f>
        <v>0</v>
      </c>
    </row>
    <row r="239" spans="1:12" x14ac:dyDescent="0.2">
      <c r="A239" s="106"/>
      <c r="B239" s="107"/>
      <c r="C239" s="108"/>
      <c r="D239" s="109"/>
      <c r="E239" s="105" t="e">
        <f>LOOKUP(D239,Accounts!A:A,Accounts!B:B)</f>
        <v>#N/A</v>
      </c>
      <c r="F239" s="158"/>
      <c r="G239" s="108"/>
      <c r="H239" s="104">
        <f>IF(G239="y",H238+Table1[[#This Row],[Amount]],H238)</f>
        <v>0</v>
      </c>
      <c r="I239" s="139"/>
      <c r="J239" s="139">
        <f>Table1[[#This Row],[Amount]]</f>
        <v>0</v>
      </c>
      <c r="K239" s="139"/>
      <c r="L239" s="140">
        <f>Table1[[#This Row],[Amount]]-Table1[[#This Row],[Amount1]]</f>
        <v>0</v>
      </c>
    </row>
    <row r="240" spans="1:12" x14ac:dyDescent="0.2">
      <c r="A240" s="106"/>
      <c r="B240" s="117"/>
      <c r="C240" s="108"/>
      <c r="D240" s="109"/>
      <c r="E240" s="105" t="e">
        <f>LOOKUP(D240,Accounts!A:A,Accounts!B:B)</f>
        <v>#N/A</v>
      </c>
      <c r="F240" s="158"/>
      <c r="G240" s="97"/>
      <c r="H240" s="104">
        <f>IF(G240="y",H239+Table1[[#This Row],[Amount]],H239)</f>
        <v>0</v>
      </c>
      <c r="I240" s="139"/>
      <c r="J240" s="139">
        <f>Table1[[#This Row],[Amount]]</f>
        <v>0</v>
      </c>
      <c r="K240" s="139"/>
      <c r="L240" s="140">
        <f>Table1[[#This Row],[Amount]]-Table1[[#This Row],[Amount1]]</f>
        <v>0</v>
      </c>
    </row>
    <row r="241" spans="1:12" x14ac:dyDescent="0.2">
      <c r="A241" s="106"/>
      <c r="B241" s="117"/>
      <c r="C241" s="108"/>
      <c r="D241" s="109"/>
      <c r="E241" s="105" t="e">
        <f>LOOKUP(D241,Accounts!A:A,Accounts!B:B)</f>
        <v>#N/A</v>
      </c>
      <c r="F241" s="158"/>
      <c r="G241" s="97"/>
      <c r="H241" s="104">
        <f>IF(G241="y",H240+Table1[[#This Row],[Amount]],H240)</f>
        <v>0</v>
      </c>
      <c r="I241" s="139"/>
      <c r="J241" s="139">
        <f>Table1[[#This Row],[Amount]]</f>
        <v>0</v>
      </c>
      <c r="K241" s="139"/>
      <c r="L241" s="140">
        <f>Table1[[#This Row],[Amount]]-Table1[[#This Row],[Amount1]]</f>
        <v>0</v>
      </c>
    </row>
    <row r="242" spans="1:12" x14ac:dyDescent="0.2">
      <c r="A242" s="106"/>
      <c r="B242" s="117"/>
      <c r="C242" s="108"/>
      <c r="D242" s="109"/>
      <c r="E242" s="105" t="e">
        <f>LOOKUP(D242,Accounts!A:A,Accounts!B:B)</f>
        <v>#N/A</v>
      </c>
      <c r="F242" s="158"/>
      <c r="G242" s="97"/>
      <c r="H242" s="104">
        <f>IF(G242="y",H241+Table1[[#This Row],[Amount]],H241)</f>
        <v>0</v>
      </c>
      <c r="I242" s="139"/>
      <c r="J242" s="139">
        <f>Table1[[#This Row],[Amount]]</f>
        <v>0</v>
      </c>
      <c r="K242" s="139"/>
      <c r="L242" s="140">
        <f>Table1[[#This Row],[Amount]]-Table1[[#This Row],[Amount1]]</f>
        <v>0</v>
      </c>
    </row>
    <row r="243" spans="1:12" x14ac:dyDescent="0.2">
      <c r="A243" s="106"/>
      <c r="B243" s="117"/>
      <c r="C243" s="108"/>
      <c r="D243" s="109"/>
      <c r="E243" s="105" t="e">
        <f>LOOKUP(D243,Accounts!A:A,Accounts!B:B)</f>
        <v>#N/A</v>
      </c>
      <c r="F243" s="158"/>
      <c r="G243" s="97"/>
      <c r="H243" s="104">
        <f>IF(G243="y",H242+Table1[[#This Row],[Amount]],H242)</f>
        <v>0</v>
      </c>
      <c r="I243" s="139"/>
      <c r="J243" s="139">
        <f>Table1[[#This Row],[Amount]]</f>
        <v>0</v>
      </c>
      <c r="K243" s="139"/>
      <c r="L243" s="140">
        <f>Table1[[#This Row],[Amount]]-Table1[[#This Row],[Amount1]]</f>
        <v>0</v>
      </c>
    </row>
    <row r="244" spans="1:12" x14ac:dyDescent="0.2">
      <c r="A244" s="106"/>
      <c r="B244" s="107"/>
      <c r="C244" s="108"/>
      <c r="D244" s="109"/>
      <c r="E244" s="105" t="e">
        <f>LOOKUP(D244,Accounts!A:A,Accounts!B:B)</f>
        <v>#N/A</v>
      </c>
      <c r="F244" s="158"/>
      <c r="G244" s="108"/>
      <c r="H244" s="104">
        <f>IF(G244="y",H243+Table1[[#This Row],[Amount]],H243)</f>
        <v>0</v>
      </c>
      <c r="I244" s="139"/>
      <c r="J244" s="139">
        <f>Table1[[#This Row],[Amount]]</f>
        <v>0</v>
      </c>
      <c r="K244" s="139"/>
      <c r="L244" s="140">
        <f>Table1[[#This Row],[Amount]]-Table1[[#This Row],[Amount1]]</f>
        <v>0</v>
      </c>
    </row>
    <row r="245" spans="1:12" x14ac:dyDescent="0.2">
      <c r="A245" s="119"/>
      <c r="B245" s="96"/>
      <c r="C245" s="97"/>
      <c r="D245" s="98"/>
      <c r="E245" s="99" t="e">
        <f>LOOKUP(D245,Accounts!A:A,Accounts!B:B)</f>
        <v>#N/A</v>
      </c>
      <c r="F245" s="156"/>
      <c r="G245" s="97"/>
      <c r="H245" s="104">
        <f>IF(G245="y",H244+Table1[[#This Row],[Amount]],H244)</f>
        <v>0</v>
      </c>
      <c r="I245" s="139"/>
      <c r="J245" s="139">
        <f>Table1[[#This Row],[Amount]]</f>
        <v>0</v>
      </c>
      <c r="K245" s="139"/>
      <c r="L245" s="140">
        <f>Table1[[#This Row],[Amount]]-Table1[[#This Row],[Amount1]]</f>
        <v>0</v>
      </c>
    </row>
    <row r="246" spans="1:12" x14ac:dyDescent="0.2">
      <c r="A246" s="119"/>
      <c r="B246" s="96"/>
      <c r="C246" s="97"/>
      <c r="D246" s="98"/>
      <c r="E246" s="99" t="e">
        <f>LOOKUP(D246,Accounts!A:A,Accounts!B:B)</f>
        <v>#N/A</v>
      </c>
      <c r="F246" s="156"/>
      <c r="G246" s="97"/>
      <c r="H246" s="104">
        <f>IF(G246="y",H245+Table1[[#This Row],[Amount]],H245)</f>
        <v>0</v>
      </c>
      <c r="I246" s="139"/>
      <c r="J246" s="139">
        <f>Table1[[#This Row],[Amount]]</f>
        <v>0</v>
      </c>
      <c r="K246" s="139"/>
      <c r="L246" s="140">
        <f>Table1[[#This Row],[Amount]]-Table1[[#This Row],[Amount1]]</f>
        <v>0</v>
      </c>
    </row>
    <row r="247" spans="1:12" x14ac:dyDescent="0.2">
      <c r="A247" s="119"/>
      <c r="B247" s="96"/>
      <c r="C247" s="97"/>
      <c r="D247" s="98"/>
      <c r="E247" s="99" t="e">
        <f>LOOKUP(D247,Accounts!A:A,Accounts!B:B)</f>
        <v>#N/A</v>
      </c>
      <c r="F247" s="156"/>
      <c r="G247" s="97"/>
      <c r="H247" s="104">
        <f>IF(G247="y",H246+Table1[[#This Row],[Amount]],H246)</f>
        <v>0</v>
      </c>
      <c r="I247" s="139"/>
      <c r="J247" s="139">
        <f>Table1[[#This Row],[Amount]]</f>
        <v>0</v>
      </c>
      <c r="K247" s="139"/>
      <c r="L247" s="140">
        <f>Table1[[#This Row],[Amount]]-Table1[[#This Row],[Amount1]]</f>
        <v>0</v>
      </c>
    </row>
    <row r="248" spans="1:12" x14ac:dyDescent="0.2">
      <c r="A248" s="119"/>
      <c r="B248" s="96"/>
      <c r="C248" s="97"/>
      <c r="D248" s="98"/>
      <c r="E248" s="99" t="e">
        <f>LOOKUP(D248,Accounts!A:A,Accounts!B:B)</f>
        <v>#N/A</v>
      </c>
      <c r="F248" s="156"/>
      <c r="G248" s="97"/>
      <c r="H248" s="104">
        <f>IF(G248="y",H247+Table1[[#This Row],[Amount]],H247)</f>
        <v>0</v>
      </c>
      <c r="I248" s="139"/>
      <c r="J248" s="139">
        <f>Table1[[#This Row],[Amount]]</f>
        <v>0</v>
      </c>
      <c r="K248" s="139"/>
      <c r="L248" s="140">
        <f>Table1[[#This Row],[Amount]]-Table1[[#This Row],[Amount1]]</f>
        <v>0</v>
      </c>
    </row>
    <row r="249" spans="1:12" x14ac:dyDescent="0.2">
      <c r="A249" s="119"/>
      <c r="B249" s="96"/>
      <c r="C249" s="97"/>
      <c r="D249" s="98"/>
      <c r="E249" s="99" t="e">
        <f>LOOKUP(D249,Accounts!A:A,Accounts!B:B)</f>
        <v>#N/A</v>
      </c>
      <c r="F249" s="156"/>
      <c r="G249" s="97"/>
      <c r="H249" s="104">
        <f>IF(G249="y",H248+Table1[[#This Row],[Amount]],H248)</f>
        <v>0</v>
      </c>
      <c r="I249" s="139"/>
      <c r="J249" s="139">
        <f>Table1[[#This Row],[Amount]]</f>
        <v>0</v>
      </c>
      <c r="K249" s="139"/>
      <c r="L249" s="140">
        <f>Table1[[#This Row],[Amount]]-Table1[[#This Row],[Amount1]]</f>
        <v>0</v>
      </c>
    </row>
    <row r="250" spans="1:12" x14ac:dyDescent="0.2">
      <c r="A250" s="119"/>
      <c r="B250" s="96"/>
      <c r="C250" s="97"/>
      <c r="D250" s="98"/>
      <c r="E250" s="103" t="e">
        <f>LOOKUP(D250,Accounts!A:A,Accounts!B:B)</f>
        <v>#N/A</v>
      </c>
      <c r="F250" s="156"/>
      <c r="G250" s="97"/>
      <c r="H250" s="104">
        <f>IF(G250="y",H249+Table1[[#This Row],[Amount]],H249)</f>
        <v>0</v>
      </c>
      <c r="I250" s="139"/>
      <c r="J250" s="139">
        <f>Table1[[#This Row],[Amount]]</f>
        <v>0</v>
      </c>
      <c r="K250" s="139"/>
      <c r="L250" s="140">
        <f>Table1[[#This Row],[Amount]]-Table1[[#This Row],[Amount1]]</f>
        <v>0</v>
      </c>
    </row>
    <row r="251" spans="1:12" x14ac:dyDescent="0.2">
      <c r="A251" s="119"/>
      <c r="B251" s="96"/>
      <c r="C251" s="97"/>
      <c r="D251" s="98"/>
      <c r="E251" s="99" t="e">
        <f>LOOKUP(D251,Accounts!A:A,Accounts!B:B)</f>
        <v>#N/A</v>
      </c>
      <c r="F251" s="156"/>
      <c r="G251" s="97"/>
      <c r="H251" s="104">
        <f>IF(G251="y",H250+Table1[[#This Row],[Amount]],H250)</f>
        <v>0</v>
      </c>
      <c r="I251" s="139"/>
      <c r="J251" s="139">
        <f>Table1[[#This Row],[Amount]]</f>
        <v>0</v>
      </c>
      <c r="K251" s="139"/>
      <c r="L251" s="140">
        <f>Table1[[#This Row],[Amount]]-Table1[[#This Row],[Amount1]]</f>
        <v>0</v>
      </c>
    </row>
    <row r="252" spans="1:12" x14ac:dyDescent="0.2">
      <c r="A252" s="119"/>
      <c r="B252" s="96"/>
      <c r="C252" s="97"/>
      <c r="D252" s="98"/>
      <c r="E252" s="99" t="e">
        <f>LOOKUP(D252,Accounts!A:A,Accounts!B:B)</f>
        <v>#N/A</v>
      </c>
      <c r="F252" s="156"/>
      <c r="G252" s="97"/>
      <c r="H252" s="104">
        <f>IF(G252="y",H251+Table1[[#This Row],[Amount]],H251)</f>
        <v>0</v>
      </c>
      <c r="I252" s="139"/>
      <c r="J252" s="139">
        <f>Table1[[#This Row],[Amount]]</f>
        <v>0</v>
      </c>
      <c r="K252" s="139"/>
      <c r="L252" s="140">
        <f>Table1[[#This Row],[Amount]]-Table1[[#This Row],[Amount1]]</f>
        <v>0</v>
      </c>
    </row>
    <row r="253" spans="1:12" x14ac:dyDescent="0.2">
      <c r="A253" s="119"/>
      <c r="B253" s="96"/>
      <c r="C253" s="97"/>
      <c r="D253" s="98"/>
      <c r="E253" s="99" t="e">
        <f>LOOKUP(D253,Accounts!A:A,Accounts!B:B)</f>
        <v>#N/A</v>
      </c>
      <c r="F253" s="156"/>
      <c r="G253" s="97"/>
      <c r="H253" s="104">
        <f>IF(G253="y",H252+Table1[[#This Row],[Amount]],H252)</f>
        <v>0</v>
      </c>
      <c r="I253" s="139"/>
      <c r="J253" s="139">
        <f>Table1[[#This Row],[Amount]]</f>
        <v>0</v>
      </c>
      <c r="K253" s="139"/>
      <c r="L253" s="140">
        <f>Table1[[#This Row],[Amount]]-Table1[[#This Row],[Amount1]]</f>
        <v>0</v>
      </c>
    </row>
    <row r="254" spans="1:12" x14ac:dyDescent="0.2">
      <c r="A254" s="119"/>
      <c r="B254" s="96"/>
      <c r="C254" s="97"/>
      <c r="D254" s="98"/>
      <c r="E254" s="99" t="e">
        <f>LOOKUP(D254,Accounts!A:A,Accounts!B:B)</f>
        <v>#N/A</v>
      </c>
      <c r="F254" s="156"/>
      <c r="G254" s="97"/>
      <c r="H254" s="104">
        <f>IF(G254="y",H253+Table1[[#This Row],[Amount]],H253)</f>
        <v>0</v>
      </c>
      <c r="I254" s="139"/>
      <c r="J254" s="139">
        <f>Table1[[#This Row],[Amount]]</f>
        <v>0</v>
      </c>
      <c r="K254" s="139"/>
      <c r="L254" s="140">
        <f>Table1[[#This Row],[Amount]]-Table1[[#This Row],[Amount1]]</f>
        <v>0</v>
      </c>
    </row>
    <row r="255" spans="1:12" x14ac:dyDescent="0.2">
      <c r="A255" s="119"/>
      <c r="B255" s="96"/>
      <c r="C255" s="97"/>
      <c r="D255" s="98"/>
      <c r="E255" s="99" t="e">
        <f>LOOKUP(D255,Accounts!A:A,Accounts!B:B)</f>
        <v>#N/A</v>
      </c>
      <c r="F255" s="156"/>
      <c r="G255" s="97"/>
      <c r="H255" s="104">
        <f>IF(G255="y",H254+Table1[[#This Row],[Amount]],H254)</f>
        <v>0</v>
      </c>
      <c r="I255" s="139"/>
      <c r="J255" s="139">
        <f>Table1[[#This Row],[Amount]]</f>
        <v>0</v>
      </c>
      <c r="K255" s="139"/>
      <c r="L255" s="140">
        <f>Table1[[#This Row],[Amount]]-Table1[[#This Row],[Amount1]]</f>
        <v>0</v>
      </c>
    </row>
    <row r="256" spans="1:12" x14ac:dyDescent="0.2">
      <c r="A256" s="119"/>
      <c r="B256" s="96"/>
      <c r="C256" s="97"/>
      <c r="D256" s="98"/>
      <c r="E256" s="99" t="e">
        <f>LOOKUP(D256,Accounts!A:A,Accounts!B:B)</f>
        <v>#N/A</v>
      </c>
      <c r="F256" s="156"/>
      <c r="G256" s="97"/>
      <c r="H256" s="104">
        <f>IF(G256="y",H255+Table1[[#This Row],[Amount]],H255)</f>
        <v>0</v>
      </c>
      <c r="I256" s="139"/>
      <c r="J256" s="139">
        <f>Table1[[#This Row],[Amount]]</f>
        <v>0</v>
      </c>
      <c r="K256" s="139"/>
      <c r="L256" s="140">
        <f>Table1[[#This Row],[Amount]]-Table1[[#This Row],[Amount1]]</f>
        <v>0</v>
      </c>
    </row>
    <row r="257" spans="1:12" x14ac:dyDescent="0.2">
      <c r="A257" s="119"/>
      <c r="B257" s="96"/>
      <c r="C257" s="97"/>
      <c r="D257" s="98"/>
      <c r="E257" s="99" t="e">
        <f>LOOKUP(D257,Accounts!A:A,Accounts!B:B)</f>
        <v>#N/A</v>
      </c>
      <c r="F257" s="156"/>
      <c r="G257" s="97"/>
      <c r="H257" s="104">
        <f>IF(G257="y",H256+Table1[[#This Row],[Amount]],H256)</f>
        <v>0</v>
      </c>
      <c r="I257" s="139"/>
      <c r="J257" s="139">
        <f>Table1[[#This Row],[Amount]]</f>
        <v>0</v>
      </c>
      <c r="K257" s="139"/>
      <c r="L257" s="140">
        <f>Table1[[#This Row],[Amount]]-Table1[[#This Row],[Amount1]]</f>
        <v>0</v>
      </c>
    </row>
    <row r="258" spans="1:12" x14ac:dyDescent="0.2">
      <c r="A258" s="119"/>
      <c r="B258" s="96"/>
      <c r="C258" s="97"/>
      <c r="D258" s="98"/>
      <c r="E258" s="99" t="e">
        <f>LOOKUP(D258,Accounts!A:A,Accounts!B:B)</f>
        <v>#N/A</v>
      </c>
      <c r="F258" s="156"/>
      <c r="G258" s="97"/>
      <c r="H258" s="104">
        <f>IF(G258="y",H257+Table1[[#This Row],[Amount]],H257)</f>
        <v>0</v>
      </c>
      <c r="I258" s="139"/>
      <c r="J258" s="139">
        <f>Table1[[#This Row],[Amount]]</f>
        <v>0</v>
      </c>
      <c r="K258" s="139"/>
      <c r="L258" s="140">
        <f>Table1[[#This Row],[Amount]]-Table1[[#This Row],[Amount1]]</f>
        <v>0</v>
      </c>
    </row>
    <row r="259" spans="1:12" x14ac:dyDescent="0.2">
      <c r="A259" s="119"/>
      <c r="B259" s="96"/>
      <c r="C259" s="97"/>
      <c r="D259" s="98"/>
      <c r="E259" s="99" t="e">
        <f>LOOKUP(D259,Accounts!A:A,Accounts!B:B)</f>
        <v>#N/A</v>
      </c>
      <c r="F259" s="156"/>
      <c r="G259" s="97"/>
      <c r="H259" s="104">
        <f>IF(G259="y",H258+Table1[[#This Row],[Amount]],H258)</f>
        <v>0</v>
      </c>
      <c r="I259" s="139"/>
      <c r="J259" s="139">
        <f>Table1[[#This Row],[Amount]]</f>
        <v>0</v>
      </c>
      <c r="K259" s="139"/>
      <c r="L259" s="140">
        <f>Table1[[#This Row],[Amount]]-Table1[[#This Row],[Amount1]]</f>
        <v>0</v>
      </c>
    </row>
    <row r="260" spans="1:12" x14ac:dyDescent="0.2">
      <c r="A260" s="119"/>
      <c r="B260" s="96"/>
      <c r="C260" s="97"/>
      <c r="D260" s="98"/>
      <c r="E260" s="99" t="e">
        <f>LOOKUP(D260,Accounts!A:A,Accounts!B:B)</f>
        <v>#N/A</v>
      </c>
      <c r="F260" s="156"/>
      <c r="G260" s="97"/>
      <c r="H260" s="104">
        <f>IF(G260="y",H259+Table1[[#This Row],[Amount]],H259)</f>
        <v>0</v>
      </c>
      <c r="I260" s="139"/>
      <c r="J260" s="139">
        <f>Table1[[#This Row],[Amount]]</f>
        <v>0</v>
      </c>
      <c r="K260" s="139"/>
      <c r="L260" s="140">
        <f>Table1[[#This Row],[Amount]]-Table1[[#This Row],[Amount1]]</f>
        <v>0</v>
      </c>
    </row>
    <row r="261" spans="1:12" x14ac:dyDescent="0.2">
      <c r="A261" s="119"/>
      <c r="B261" s="96"/>
      <c r="C261" s="97"/>
      <c r="D261" s="98"/>
      <c r="E261" s="99" t="e">
        <f>LOOKUP(D261,Accounts!A:A,Accounts!B:B)</f>
        <v>#N/A</v>
      </c>
      <c r="F261" s="156"/>
      <c r="G261" s="97"/>
      <c r="H261" s="104">
        <f>IF(G261="y",H260+Table1[[#This Row],[Amount]],H260)</f>
        <v>0</v>
      </c>
      <c r="I261" s="139"/>
      <c r="J261" s="139">
        <f>Table1[[#This Row],[Amount]]</f>
        <v>0</v>
      </c>
      <c r="K261" s="139"/>
      <c r="L261" s="140">
        <f>Table1[[#This Row],[Amount]]-Table1[[#This Row],[Amount1]]</f>
        <v>0</v>
      </c>
    </row>
    <row r="262" spans="1:12" x14ac:dyDescent="0.2">
      <c r="A262" s="119"/>
      <c r="B262" s="96"/>
      <c r="C262" s="97"/>
      <c r="D262" s="98"/>
      <c r="E262" s="99" t="e">
        <f>LOOKUP(D262,Accounts!A:A,Accounts!B:B)</f>
        <v>#N/A</v>
      </c>
      <c r="F262" s="156"/>
      <c r="G262" s="97"/>
      <c r="H262" s="104">
        <f>IF(G262="y",H261+Table1[[#This Row],[Amount]],H261)</f>
        <v>0</v>
      </c>
      <c r="I262" s="139"/>
      <c r="J262" s="139">
        <f>Table1[[#This Row],[Amount]]</f>
        <v>0</v>
      </c>
      <c r="K262" s="139"/>
      <c r="L262" s="140">
        <f>Table1[[#This Row],[Amount]]-Table1[[#This Row],[Amount1]]</f>
        <v>0</v>
      </c>
    </row>
    <row r="263" spans="1:12" x14ac:dyDescent="0.2">
      <c r="A263" s="119"/>
      <c r="B263" s="96"/>
      <c r="C263" s="97"/>
      <c r="D263" s="98"/>
      <c r="E263" s="99" t="e">
        <f>LOOKUP(D263,Accounts!A:A,Accounts!B:B)</f>
        <v>#N/A</v>
      </c>
      <c r="F263" s="156"/>
      <c r="G263" s="97"/>
      <c r="H263" s="104">
        <f>IF(G263="y",H262+Table1[[#This Row],[Amount]],H262)</f>
        <v>0</v>
      </c>
      <c r="I263" s="139"/>
      <c r="J263" s="139">
        <f>Table1[[#This Row],[Amount]]</f>
        <v>0</v>
      </c>
      <c r="K263" s="139"/>
      <c r="L263" s="140">
        <f>Table1[[#This Row],[Amount]]-Table1[[#This Row],[Amount1]]</f>
        <v>0</v>
      </c>
    </row>
    <row r="264" spans="1:12" x14ac:dyDescent="0.2">
      <c r="A264" s="119"/>
      <c r="B264" s="96"/>
      <c r="C264" s="97"/>
      <c r="D264" s="98"/>
      <c r="E264" s="99" t="e">
        <f>LOOKUP(D264,Accounts!A:A,Accounts!B:B)</f>
        <v>#N/A</v>
      </c>
      <c r="F264" s="156"/>
      <c r="G264" s="97"/>
      <c r="H264" s="104">
        <f>IF(G264="y",H263+Table1[[#This Row],[Amount]],H263)</f>
        <v>0</v>
      </c>
      <c r="I264" s="139"/>
      <c r="J264" s="139">
        <f>Table1[[#This Row],[Amount]]</f>
        <v>0</v>
      </c>
      <c r="K264" s="139"/>
      <c r="L264" s="140">
        <f>Table1[[#This Row],[Amount]]-Table1[[#This Row],[Amount1]]</f>
        <v>0</v>
      </c>
    </row>
    <row r="265" spans="1:12" x14ac:dyDescent="0.2">
      <c r="A265" s="119"/>
      <c r="B265" s="96"/>
      <c r="C265" s="97"/>
      <c r="D265" s="98"/>
      <c r="E265" s="99" t="e">
        <f>LOOKUP(D265,Accounts!A:A,Accounts!B:B)</f>
        <v>#N/A</v>
      </c>
      <c r="F265" s="156"/>
      <c r="G265" s="97"/>
      <c r="H265" s="104">
        <f>IF(G265="y",H264+Table1[[#This Row],[Amount]],H264)</f>
        <v>0</v>
      </c>
      <c r="I265" s="139"/>
      <c r="J265" s="139">
        <f>Table1[[#This Row],[Amount]]</f>
        <v>0</v>
      </c>
      <c r="K265" s="139"/>
      <c r="L265" s="140">
        <f>Table1[[#This Row],[Amount]]-Table1[[#This Row],[Amount1]]</f>
        <v>0</v>
      </c>
    </row>
    <row r="266" spans="1:12" x14ac:dyDescent="0.2">
      <c r="A266" s="119"/>
      <c r="B266" s="96"/>
      <c r="C266" s="97"/>
      <c r="D266" s="98"/>
      <c r="E266" s="103" t="e">
        <f>LOOKUP(D266,Accounts!A:A,Accounts!B:B)</f>
        <v>#N/A</v>
      </c>
      <c r="F266" s="156"/>
      <c r="G266" s="97"/>
      <c r="H266" s="104">
        <f>IF(G266="y",H265+Table1[[#This Row],[Amount]],H265)</f>
        <v>0</v>
      </c>
      <c r="I266" s="139"/>
      <c r="J266" s="139">
        <f>Table1[[#This Row],[Amount]]</f>
        <v>0</v>
      </c>
      <c r="K266" s="139"/>
      <c r="L266" s="140">
        <f>Table1[[#This Row],[Amount]]-Table1[[#This Row],[Amount1]]</f>
        <v>0</v>
      </c>
    </row>
    <row r="267" spans="1:12" x14ac:dyDescent="0.2">
      <c r="A267" s="119"/>
      <c r="B267" s="96"/>
      <c r="C267" s="97"/>
      <c r="D267" s="98"/>
      <c r="E267" s="99" t="e">
        <f>LOOKUP(D267,Accounts!A:A,Accounts!B:B)</f>
        <v>#N/A</v>
      </c>
      <c r="F267" s="156"/>
      <c r="G267" s="97"/>
      <c r="H267" s="104">
        <f>IF(G267="y",H266+Table1[[#This Row],[Amount]],H266)</f>
        <v>0</v>
      </c>
      <c r="I267" s="139"/>
      <c r="J267" s="139">
        <f>Table1[[#This Row],[Amount]]</f>
        <v>0</v>
      </c>
      <c r="K267" s="139"/>
      <c r="L267" s="140">
        <f>Table1[[#This Row],[Amount]]-Table1[[#This Row],[Amount1]]</f>
        <v>0</v>
      </c>
    </row>
    <row r="268" spans="1:12" x14ac:dyDescent="0.2">
      <c r="A268" s="119"/>
      <c r="B268" s="96"/>
      <c r="C268" s="97"/>
      <c r="D268" s="98"/>
      <c r="E268" s="99" t="e">
        <f>LOOKUP(D268,Accounts!A:A,Accounts!B:B)</f>
        <v>#N/A</v>
      </c>
      <c r="F268" s="156"/>
      <c r="G268" s="97"/>
      <c r="H268" s="104">
        <f>IF(G268="y",H267+Table1[[#This Row],[Amount]],H267)</f>
        <v>0</v>
      </c>
      <c r="I268" s="139"/>
      <c r="J268" s="139">
        <f>Table1[[#This Row],[Amount]]</f>
        <v>0</v>
      </c>
      <c r="K268" s="139"/>
      <c r="L268" s="140">
        <f>Table1[[#This Row],[Amount]]-Table1[[#This Row],[Amount1]]</f>
        <v>0</v>
      </c>
    </row>
    <row r="269" spans="1:12" x14ac:dyDescent="0.2">
      <c r="A269" s="119"/>
      <c r="B269" s="96"/>
      <c r="C269" s="97"/>
      <c r="D269" s="98"/>
      <c r="E269" s="99" t="e">
        <f>LOOKUP(D269,Accounts!A:A,Accounts!B:B)</f>
        <v>#N/A</v>
      </c>
      <c r="F269" s="156"/>
      <c r="G269" s="97"/>
      <c r="H269" s="104">
        <f>IF(G269="y",H268+Table1[[#This Row],[Amount]],H268)</f>
        <v>0</v>
      </c>
      <c r="I269" s="139"/>
      <c r="J269" s="139">
        <f>Table1[[#This Row],[Amount]]</f>
        <v>0</v>
      </c>
      <c r="K269" s="139"/>
      <c r="L269" s="140">
        <f>Table1[[#This Row],[Amount]]-Table1[[#This Row],[Amount1]]</f>
        <v>0</v>
      </c>
    </row>
    <row r="270" spans="1:12" x14ac:dyDescent="0.2">
      <c r="A270" s="119"/>
      <c r="B270" s="96"/>
      <c r="C270" s="97"/>
      <c r="D270" s="98"/>
      <c r="E270" s="103" t="e">
        <f>LOOKUP(D270,Accounts!A:A,Accounts!B:B)</f>
        <v>#N/A</v>
      </c>
      <c r="F270" s="156"/>
      <c r="G270" s="97"/>
      <c r="H270" s="104">
        <f>IF(G270="y",H269+Table1[[#This Row],[Amount]],H269)</f>
        <v>0</v>
      </c>
      <c r="I270" s="139"/>
      <c r="J270" s="139">
        <f>Table1[[#This Row],[Amount]]</f>
        <v>0</v>
      </c>
      <c r="K270" s="139"/>
      <c r="L270" s="140">
        <f>Table1[[#This Row],[Amount]]-Table1[[#This Row],[Amount1]]</f>
        <v>0</v>
      </c>
    </row>
    <row r="271" spans="1:12" x14ac:dyDescent="0.2">
      <c r="A271" s="119"/>
      <c r="B271" s="96"/>
      <c r="C271" s="97"/>
      <c r="D271" s="98"/>
      <c r="E271" s="99" t="e">
        <f>LOOKUP(D271,Accounts!A:A,Accounts!B:B)</f>
        <v>#N/A</v>
      </c>
      <c r="F271" s="156"/>
      <c r="G271" s="97"/>
      <c r="H271" s="104">
        <f>IF(G271="y",H270+Table1[[#This Row],[Amount]],H270)</f>
        <v>0</v>
      </c>
      <c r="I271" s="139"/>
      <c r="J271" s="139">
        <f>Table1[[#This Row],[Amount]]</f>
        <v>0</v>
      </c>
      <c r="K271" s="139"/>
      <c r="L271" s="140">
        <f>Table1[[#This Row],[Amount]]-Table1[[#This Row],[Amount1]]</f>
        <v>0</v>
      </c>
    </row>
    <row r="272" spans="1:12" x14ac:dyDescent="0.2">
      <c r="A272" s="119"/>
      <c r="B272" s="96"/>
      <c r="C272" s="97"/>
      <c r="D272" s="98"/>
      <c r="E272" s="99" t="e">
        <f>LOOKUP(D272,Accounts!A:A,Accounts!B:B)</f>
        <v>#N/A</v>
      </c>
      <c r="F272" s="156"/>
      <c r="G272" s="97"/>
      <c r="H272" s="104">
        <f>IF(G272="y",H271+Table1[[#This Row],[Amount]],H271)</f>
        <v>0</v>
      </c>
      <c r="I272" s="139"/>
      <c r="J272" s="139">
        <f>Table1[[#This Row],[Amount]]</f>
        <v>0</v>
      </c>
      <c r="K272" s="139"/>
      <c r="L272" s="140">
        <f>Table1[[#This Row],[Amount]]-Table1[[#This Row],[Amount1]]</f>
        <v>0</v>
      </c>
    </row>
    <row r="273" spans="1:12" x14ac:dyDescent="0.2">
      <c r="A273" s="119"/>
      <c r="B273" s="96"/>
      <c r="C273" s="97"/>
      <c r="D273" s="98"/>
      <c r="E273" s="99" t="e">
        <f>LOOKUP(D273,Accounts!A:A,Accounts!B:B)</f>
        <v>#N/A</v>
      </c>
      <c r="F273" s="156"/>
      <c r="G273" s="97"/>
      <c r="H273" s="104">
        <f>IF(G273="y",H272+Table1[[#This Row],[Amount]],H272)</f>
        <v>0</v>
      </c>
      <c r="I273" s="139"/>
      <c r="J273" s="139">
        <f>Table1[[#This Row],[Amount]]</f>
        <v>0</v>
      </c>
      <c r="K273" s="139"/>
      <c r="L273" s="140">
        <f>Table1[[#This Row],[Amount]]-Table1[[#This Row],[Amount1]]</f>
        <v>0</v>
      </c>
    </row>
    <row r="274" spans="1:12" x14ac:dyDescent="0.2">
      <c r="A274" s="119"/>
      <c r="B274" s="96"/>
      <c r="C274" s="97"/>
      <c r="D274" s="98"/>
      <c r="E274" s="99" t="e">
        <f>LOOKUP(D274,Accounts!A:A,Accounts!B:B)</f>
        <v>#N/A</v>
      </c>
      <c r="F274" s="156"/>
      <c r="G274" s="97"/>
      <c r="H274" s="104">
        <f>IF(G274="y",H273+Table1[[#This Row],[Amount]],H273)</f>
        <v>0</v>
      </c>
      <c r="I274" s="139"/>
      <c r="J274" s="139">
        <f>Table1[[#This Row],[Amount]]</f>
        <v>0</v>
      </c>
      <c r="K274" s="139"/>
      <c r="L274" s="140">
        <f>Table1[[#This Row],[Amount]]-Table1[[#This Row],[Amount1]]</f>
        <v>0</v>
      </c>
    </row>
    <row r="275" spans="1:12" x14ac:dyDescent="0.2">
      <c r="A275" s="119"/>
      <c r="B275" s="96"/>
      <c r="C275" s="97"/>
      <c r="D275" s="98"/>
      <c r="E275" s="99" t="e">
        <f>LOOKUP(D275,Accounts!A:A,Accounts!B:B)</f>
        <v>#N/A</v>
      </c>
      <c r="F275" s="156"/>
      <c r="G275" s="97"/>
      <c r="H275" s="104">
        <f>IF(G275="y",H274+Table1[[#This Row],[Amount]],H274)</f>
        <v>0</v>
      </c>
      <c r="I275" s="139"/>
      <c r="J275" s="139">
        <f>Table1[[#This Row],[Amount]]</f>
        <v>0</v>
      </c>
      <c r="K275" s="139"/>
      <c r="L275" s="140">
        <f>Table1[[#This Row],[Amount]]-Table1[[#This Row],[Amount1]]</f>
        <v>0</v>
      </c>
    </row>
    <row r="276" spans="1:12" x14ac:dyDescent="0.2">
      <c r="A276" s="119"/>
      <c r="B276" s="96"/>
      <c r="C276" s="97"/>
      <c r="D276" s="98"/>
      <c r="E276" s="99" t="e">
        <f>LOOKUP(D276,Accounts!A:A,Accounts!B:B)</f>
        <v>#N/A</v>
      </c>
      <c r="F276" s="156"/>
      <c r="G276" s="97"/>
      <c r="H276" s="104">
        <f>IF(G276="y",H275+Table1[[#This Row],[Amount]],H275)</f>
        <v>0</v>
      </c>
      <c r="I276" s="139"/>
      <c r="J276" s="139">
        <f>Table1[[#This Row],[Amount]]</f>
        <v>0</v>
      </c>
      <c r="K276" s="139"/>
      <c r="L276" s="140">
        <f>Table1[[#This Row],[Amount]]-Table1[[#This Row],[Amount1]]</f>
        <v>0</v>
      </c>
    </row>
    <row r="277" spans="1:12" x14ac:dyDescent="0.2">
      <c r="A277" s="118"/>
      <c r="B277" s="96"/>
      <c r="C277" s="108"/>
      <c r="D277" s="109"/>
      <c r="E277" s="120" t="e">
        <f>LOOKUP(D277,Accounts!A:A,Accounts!B:B)</f>
        <v>#N/A</v>
      </c>
      <c r="F277" s="157"/>
      <c r="G277" s="97"/>
      <c r="H277" s="104">
        <f>IF(G277="y",H276+Table1[[#This Row],[Amount]],H276)</f>
        <v>0</v>
      </c>
      <c r="I277" s="139"/>
      <c r="J277" s="139">
        <f>Table1[[#This Row],[Amount]]</f>
        <v>0</v>
      </c>
      <c r="K277" s="139"/>
      <c r="L277" s="140">
        <f>Table1[[#This Row],[Amount]]-Table1[[#This Row],[Amount1]]</f>
        <v>0</v>
      </c>
    </row>
    <row r="278" spans="1:12" x14ac:dyDescent="0.2">
      <c r="A278" s="119"/>
      <c r="B278" s="96"/>
      <c r="C278" s="97"/>
      <c r="D278" s="98"/>
      <c r="E278" s="99" t="e">
        <f>LOOKUP(D278,Accounts!A:A,Accounts!B:B)</f>
        <v>#N/A</v>
      </c>
      <c r="F278" s="156"/>
      <c r="G278" s="97"/>
      <c r="H278" s="104">
        <f>IF(G278="y",H277+Table1[[#This Row],[Amount]],H277)</f>
        <v>0</v>
      </c>
      <c r="I278" s="139"/>
      <c r="J278" s="139">
        <f>Table1[[#This Row],[Amount]]</f>
        <v>0</v>
      </c>
      <c r="K278" s="139"/>
      <c r="L278" s="140">
        <f>Table1[[#This Row],[Amount]]-Table1[[#This Row],[Amount1]]</f>
        <v>0</v>
      </c>
    </row>
    <row r="279" spans="1:12" x14ac:dyDescent="0.2">
      <c r="A279" s="119"/>
      <c r="B279" s="96"/>
      <c r="C279" s="97"/>
      <c r="D279" s="98"/>
      <c r="E279" s="99" t="e">
        <f>LOOKUP(D279,Accounts!A:A,Accounts!B:B)</f>
        <v>#N/A</v>
      </c>
      <c r="F279" s="156"/>
      <c r="G279" s="97"/>
      <c r="H279" s="104">
        <f>IF(G279="y",H278+Table1[[#This Row],[Amount]],H278)</f>
        <v>0</v>
      </c>
      <c r="I279" s="139"/>
      <c r="J279" s="139">
        <f>Table1[[#This Row],[Amount]]</f>
        <v>0</v>
      </c>
      <c r="K279" s="139"/>
      <c r="L279" s="140">
        <f>Table1[[#This Row],[Amount]]-Table1[[#This Row],[Amount1]]</f>
        <v>0</v>
      </c>
    </row>
    <row r="280" spans="1:12" x14ac:dyDescent="0.2">
      <c r="A280" s="119"/>
      <c r="B280" s="96"/>
      <c r="C280" s="97"/>
      <c r="D280" s="98"/>
      <c r="E280" s="99" t="e">
        <f>LOOKUP(D280,Accounts!A:A,Accounts!B:B)</f>
        <v>#N/A</v>
      </c>
      <c r="F280" s="156"/>
      <c r="G280" s="97"/>
      <c r="H280" s="104">
        <f>IF(G280="y",H279+Table1[[#This Row],[Amount]],H279)</f>
        <v>0</v>
      </c>
      <c r="I280" s="139"/>
      <c r="J280" s="139">
        <f>Table1[[#This Row],[Amount]]</f>
        <v>0</v>
      </c>
      <c r="K280" s="139"/>
      <c r="L280" s="140">
        <f>Table1[[#This Row],[Amount]]-Table1[[#This Row],[Amount1]]</f>
        <v>0</v>
      </c>
    </row>
    <row r="281" spans="1:12" x14ac:dyDescent="0.2">
      <c r="A281" s="119"/>
      <c r="B281" s="96"/>
      <c r="C281" s="97"/>
      <c r="D281" s="98"/>
      <c r="E281" s="103" t="e">
        <f>LOOKUP(D281,Accounts!A:A,Accounts!B:B)</f>
        <v>#N/A</v>
      </c>
      <c r="F281" s="156"/>
      <c r="G281" s="97"/>
      <c r="H281" s="104">
        <f>IF(G281="y",H280+Table1[[#This Row],[Amount]],H280)</f>
        <v>0</v>
      </c>
      <c r="I281" s="139"/>
      <c r="J281" s="139">
        <f>Table1[[#This Row],[Amount]]</f>
        <v>0</v>
      </c>
      <c r="K281" s="139"/>
      <c r="L281" s="140">
        <f>Table1[[#This Row],[Amount]]-Table1[[#This Row],[Amount1]]</f>
        <v>0</v>
      </c>
    </row>
    <row r="282" spans="1:12" x14ac:dyDescent="0.2">
      <c r="A282" s="119"/>
      <c r="B282" s="96"/>
      <c r="C282" s="97"/>
      <c r="D282" s="98"/>
      <c r="E282" s="99" t="e">
        <f>LOOKUP(D282,Accounts!A:A,Accounts!B:B)</f>
        <v>#N/A</v>
      </c>
      <c r="F282" s="156"/>
      <c r="G282" s="97"/>
      <c r="H282" s="104">
        <f>IF(G282="y",H281+Table1[[#This Row],[Amount]],H281)</f>
        <v>0</v>
      </c>
      <c r="I282" s="139"/>
      <c r="J282" s="139">
        <f>Table1[[#This Row],[Amount]]</f>
        <v>0</v>
      </c>
      <c r="K282" s="139"/>
      <c r="L282" s="140">
        <f>Table1[[#This Row],[Amount]]-Table1[[#This Row],[Amount1]]</f>
        <v>0</v>
      </c>
    </row>
    <row r="283" spans="1:12" x14ac:dyDescent="0.2">
      <c r="A283" s="119"/>
      <c r="B283" s="96"/>
      <c r="C283" s="97"/>
      <c r="D283" s="98"/>
      <c r="E283" s="99" t="e">
        <f>LOOKUP(D283,Accounts!A:A,Accounts!B:B)</f>
        <v>#N/A</v>
      </c>
      <c r="F283" s="156"/>
      <c r="G283" s="97"/>
      <c r="H283" s="104">
        <f>IF(G283="y",H282+Table1[[#This Row],[Amount]],H282)</f>
        <v>0</v>
      </c>
      <c r="I283" s="139"/>
      <c r="J283" s="139">
        <f>Table1[[#This Row],[Amount]]</f>
        <v>0</v>
      </c>
      <c r="K283" s="139"/>
      <c r="L283" s="140">
        <f>Table1[[#This Row],[Amount]]-Table1[[#This Row],[Amount1]]</f>
        <v>0</v>
      </c>
    </row>
    <row r="284" spans="1:12" x14ac:dyDescent="0.2">
      <c r="A284" s="119"/>
      <c r="B284" s="96"/>
      <c r="C284" s="97"/>
      <c r="D284" s="98"/>
      <c r="E284" s="99" t="e">
        <f>LOOKUP(D284,Accounts!A:A,Accounts!B:B)</f>
        <v>#N/A</v>
      </c>
      <c r="F284" s="156"/>
      <c r="G284" s="97"/>
      <c r="H284" s="104">
        <f>IF(G284="y",H283+Table1[[#This Row],[Amount]],H283)</f>
        <v>0</v>
      </c>
      <c r="I284" s="139"/>
      <c r="J284" s="139">
        <f>Table1[[#This Row],[Amount]]</f>
        <v>0</v>
      </c>
      <c r="K284" s="139"/>
      <c r="L284" s="140">
        <f>Table1[[#This Row],[Amount]]-Table1[[#This Row],[Amount1]]</f>
        <v>0</v>
      </c>
    </row>
    <row r="285" spans="1:12" x14ac:dyDescent="0.2">
      <c r="A285" s="118"/>
      <c r="B285" s="96"/>
      <c r="C285" s="108"/>
      <c r="D285" s="109"/>
      <c r="E285" s="105" t="e">
        <f>LOOKUP(D285,Accounts!A:A,Accounts!B:B)</f>
        <v>#N/A</v>
      </c>
      <c r="F285" s="157"/>
      <c r="G285" s="97"/>
      <c r="H285" s="104">
        <f>IF(G285="y",H284+Table1[[#This Row],[Amount]],H284)</f>
        <v>0</v>
      </c>
      <c r="I285" s="139"/>
      <c r="J285" s="139">
        <f>Table1[[#This Row],[Amount]]</f>
        <v>0</v>
      </c>
      <c r="K285" s="139"/>
      <c r="L285" s="140">
        <f>Table1[[#This Row],[Amount]]-Table1[[#This Row],[Amount1]]</f>
        <v>0</v>
      </c>
    </row>
    <row r="286" spans="1:12" x14ac:dyDescent="0.2">
      <c r="A286" s="118"/>
      <c r="B286" s="96"/>
      <c r="C286" s="108"/>
      <c r="D286" s="109"/>
      <c r="E286" s="105" t="e">
        <f>LOOKUP(D286,Accounts!A:A,Accounts!B:B)</f>
        <v>#N/A</v>
      </c>
      <c r="F286" s="157"/>
      <c r="G286" s="97"/>
      <c r="H286" s="104">
        <f>IF(G286="y",H285+Table1[[#This Row],[Amount]],H285)</f>
        <v>0</v>
      </c>
      <c r="I286" s="139"/>
      <c r="J286" s="139">
        <f>Table1[[#This Row],[Amount]]</f>
        <v>0</v>
      </c>
      <c r="K286" s="139"/>
      <c r="L286" s="140">
        <f>Table1[[#This Row],[Amount]]-Table1[[#This Row],[Amount1]]</f>
        <v>0</v>
      </c>
    </row>
    <row r="287" spans="1:12" x14ac:dyDescent="0.2">
      <c r="A287" s="118"/>
      <c r="B287" s="96"/>
      <c r="C287" s="108"/>
      <c r="D287" s="109"/>
      <c r="E287" s="120" t="e">
        <f>LOOKUP(D287,Accounts!A:A,Accounts!B:B)</f>
        <v>#N/A</v>
      </c>
      <c r="F287" s="157"/>
      <c r="G287" s="97"/>
      <c r="H287" s="104">
        <f>IF(G287="y",H286+Table1[[#This Row],[Amount]],H286)</f>
        <v>0</v>
      </c>
      <c r="I287" s="139"/>
      <c r="J287" s="139">
        <f>Table1[[#This Row],[Amount]]</f>
        <v>0</v>
      </c>
      <c r="K287" s="139"/>
      <c r="L287" s="140">
        <f>Table1[[#This Row],[Amount]]-Table1[[#This Row],[Amount1]]</f>
        <v>0</v>
      </c>
    </row>
    <row r="288" spans="1:12" x14ac:dyDescent="0.2">
      <c r="A288" s="119"/>
      <c r="B288" s="96"/>
      <c r="C288" s="97"/>
      <c r="D288" s="98"/>
      <c r="E288" s="99" t="e">
        <f>LOOKUP(D288,Accounts!A:A,Accounts!B:B)</f>
        <v>#N/A</v>
      </c>
      <c r="F288" s="156"/>
      <c r="G288" s="97"/>
      <c r="H288" s="104">
        <f>IF(G288="y",H287+Table1[[#This Row],[Amount]],H287)</f>
        <v>0</v>
      </c>
      <c r="I288" s="139"/>
      <c r="J288" s="139">
        <f>Table1[[#This Row],[Amount]]</f>
        <v>0</v>
      </c>
      <c r="K288" s="139"/>
      <c r="L288" s="140">
        <f>Table1[[#This Row],[Amount]]-Table1[[#This Row],[Amount1]]</f>
        <v>0</v>
      </c>
    </row>
    <row r="289" spans="1:12" x14ac:dyDescent="0.2">
      <c r="A289" s="118"/>
      <c r="B289" s="96"/>
      <c r="C289" s="108"/>
      <c r="D289" s="109"/>
      <c r="E289" s="120" t="e">
        <f>LOOKUP(D289,Accounts!A:A,Accounts!B:B)</f>
        <v>#N/A</v>
      </c>
      <c r="F289" s="157"/>
      <c r="G289" s="97"/>
      <c r="H289" s="104">
        <f>IF(G289="y",H288+Table1[[#This Row],[Amount]],H288)</f>
        <v>0</v>
      </c>
      <c r="I289" s="139"/>
      <c r="J289" s="139">
        <f>Table1[[#This Row],[Amount]]</f>
        <v>0</v>
      </c>
      <c r="K289" s="139"/>
      <c r="L289" s="140">
        <f>Table1[[#This Row],[Amount]]-Table1[[#This Row],[Amount1]]</f>
        <v>0</v>
      </c>
    </row>
    <row r="290" spans="1:12" x14ac:dyDescent="0.2">
      <c r="A290" s="118"/>
      <c r="B290" s="96"/>
      <c r="C290" s="108"/>
      <c r="D290" s="109"/>
      <c r="E290" s="120" t="e">
        <f>LOOKUP(D290,Accounts!A:A,Accounts!B:B)</f>
        <v>#N/A</v>
      </c>
      <c r="F290" s="157"/>
      <c r="G290" s="97"/>
      <c r="H290" s="104">
        <f>IF(G290="y",H289+Table1[[#This Row],[Amount]],H289)</f>
        <v>0</v>
      </c>
      <c r="I290" s="139"/>
      <c r="J290" s="139">
        <f>Table1[[#This Row],[Amount]]</f>
        <v>0</v>
      </c>
      <c r="K290" s="139"/>
      <c r="L290" s="140">
        <f>Table1[[#This Row],[Amount]]-Table1[[#This Row],[Amount1]]</f>
        <v>0</v>
      </c>
    </row>
    <row r="291" spans="1:12" x14ac:dyDescent="0.2">
      <c r="A291" s="118"/>
      <c r="B291" s="96"/>
      <c r="C291" s="108"/>
      <c r="D291" s="109"/>
      <c r="E291" s="120" t="e">
        <f>LOOKUP(D291,Accounts!A:A,Accounts!B:B)</f>
        <v>#N/A</v>
      </c>
      <c r="F291" s="157"/>
      <c r="G291" s="97"/>
      <c r="H291" s="104">
        <f>IF(G291="y",H290+Table1[[#This Row],[Amount]],H290)</f>
        <v>0</v>
      </c>
      <c r="I291" s="139"/>
      <c r="J291" s="139">
        <f>Table1[[#This Row],[Amount]]</f>
        <v>0</v>
      </c>
      <c r="K291" s="139"/>
      <c r="L291" s="140">
        <f>Table1[[#This Row],[Amount]]-Table1[[#This Row],[Amount1]]</f>
        <v>0</v>
      </c>
    </row>
    <row r="292" spans="1:12" x14ac:dyDescent="0.2">
      <c r="A292" s="118"/>
      <c r="B292" s="96"/>
      <c r="C292" s="108"/>
      <c r="D292" s="109"/>
      <c r="E292" s="120" t="e">
        <f>LOOKUP(D292,Accounts!A:A,Accounts!B:B)</f>
        <v>#N/A</v>
      </c>
      <c r="F292" s="157"/>
      <c r="G292" s="97"/>
      <c r="H292" s="104">
        <f>IF(G292="y",H291+Table1[[#This Row],[Amount]],H291)</f>
        <v>0</v>
      </c>
      <c r="I292" s="139"/>
      <c r="J292" s="139">
        <f>Table1[[#This Row],[Amount]]</f>
        <v>0</v>
      </c>
      <c r="K292" s="139"/>
      <c r="L292" s="140">
        <f>Table1[[#This Row],[Amount]]-Table1[[#This Row],[Amount1]]</f>
        <v>0</v>
      </c>
    </row>
    <row r="293" spans="1:12" x14ac:dyDescent="0.2">
      <c r="A293" s="119"/>
      <c r="B293" s="96"/>
      <c r="C293" s="97"/>
      <c r="D293" s="98"/>
      <c r="E293" s="103" t="e">
        <f>LOOKUP(D293,Accounts!A:A,Accounts!B:B)</f>
        <v>#N/A</v>
      </c>
      <c r="F293" s="156"/>
      <c r="G293" s="97"/>
      <c r="H293" s="104">
        <f>IF(G293="y",H292+Table1[[#This Row],[Amount]],H292)</f>
        <v>0</v>
      </c>
      <c r="I293" s="139"/>
      <c r="J293" s="139">
        <f>Table1[[#This Row],[Amount]]</f>
        <v>0</v>
      </c>
      <c r="K293" s="139"/>
      <c r="L293" s="140">
        <f>Table1[[#This Row],[Amount]]-Table1[[#This Row],[Amount1]]</f>
        <v>0</v>
      </c>
    </row>
    <row r="294" spans="1:12" x14ac:dyDescent="0.2">
      <c r="A294" s="118"/>
      <c r="B294" s="96"/>
      <c r="C294" s="108"/>
      <c r="D294" s="109"/>
      <c r="E294" s="120" t="e">
        <f>LOOKUP(D294,Accounts!A:A,Accounts!B:B)</f>
        <v>#N/A</v>
      </c>
      <c r="F294" s="157"/>
      <c r="G294" s="97"/>
      <c r="H294" s="104">
        <f>IF(G294="y",H293+Table1[[#This Row],[Amount]],H293)</f>
        <v>0</v>
      </c>
      <c r="I294" s="139"/>
      <c r="J294" s="139">
        <f>Table1[[#This Row],[Amount]]</f>
        <v>0</v>
      </c>
      <c r="K294" s="139"/>
      <c r="L294" s="140">
        <f>Table1[[#This Row],[Amount]]-Table1[[#This Row],[Amount1]]</f>
        <v>0</v>
      </c>
    </row>
    <row r="295" spans="1:12" x14ac:dyDescent="0.2">
      <c r="A295" s="118"/>
      <c r="B295" s="96"/>
      <c r="C295" s="108"/>
      <c r="D295" s="109"/>
      <c r="E295" s="120" t="e">
        <f>LOOKUP(D295,Accounts!A:A,Accounts!B:B)</f>
        <v>#N/A</v>
      </c>
      <c r="F295" s="157"/>
      <c r="G295" s="97"/>
      <c r="H295" s="104">
        <f>IF(G295="y",H294+Table1[[#This Row],[Amount]],H294)</f>
        <v>0</v>
      </c>
      <c r="I295" s="139"/>
      <c r="J295" s="139">
        <f>Table1[[#This Row],[Amount]]</f>
        <v>0</v>
      </c>
      <c r="K295" s="139"/>
      <c r="L295" s="140">
        <f>Table1[[#This Row],[Amount]]-Table1[[#This Row],[Amount1]]</f>
        <v>0</v>
      </c>
    </row>
    <row r="296" spans="1:12" x14ac:dyDescent="0.2">
      <c r="A296" s="118"/>
      <c r="B296" s="96"/>
      <c r="C296" s="108"/>
      <c r="D296" s="109"/>
      <c r="E296" s="120" t="e">
        <f>LOOKUP(D296,Accounts!A:A,Accounts!B:B)</f>
        <v>#N/A</v>
      </c>
      <c r="F296" s="157"/>
      <c r="G296" s="97"/>
      <c r="H296" s="104">
        <f>IF(G296="y",H295+Table1[[#This Row],[Amount]],H295)</f>
        <v>0</v>
      </c>
      <c r="I296" s="139"/>
      <c r="J296" s="139">
        <f>Table1[[#This Row],[Amount]]</f>
        <v>0</v>
      </c>
      <c r="K296" s="139"/>
      <c r="L296" s="140">
        <f>Table1[[#This Row],[Amount]]-Table1[[#This Row],[Amount1]]</f>
        <v>0</v>
      </c>
    </row>
    <row r="297" spans="1:12" x14ac:dyDescent="0.2">
      <c r="A297" s="118"/>
      <c r="B297" s="96"/>
      <c r="C297" s="108"/>
      <c r="D297" s="109"/>
      <c r="E297" s="120" t="e">
        <f>LOOKUP(D297,Accounts!A:A,Accounts!B:B)</f>
        <v>#N/A</v>
      </c>
      <c r="F297" s="157"/>
      <c r="G297" s="97"/>
      <c r="H297" s="104">
        <f>IF(G297="y",H296+Table1[[#This Row],[Amount]],H296)</f>
        <v>0</v>
      </c>
      <c r="I297" s="139"/>
      <c r="J297" s="139">
        <f>Table1[[#This Row],[Amount]]</f>
        <v>0</v>
      </c>
      <c r="K297" s="139"/>
      <c r="L297" s="140">
        <f>Table1[[#This Row],[Amount]]-Table1[[#This Row],[Amount1]]</f>
        <v>0</v>
      </c>
    </row>
    <row r="298" spans="1:12" x14ac:dyDescent="0.2">
      <c r="A298" s="118"/>
      <c r="B298" s="96"/>
      <c r="C298" s="108"/>
      <c r="D298" s="109"/>
      <c r="E298" s="120" t="e">
        <f>LOOKUP(D298,Accounts!A:A,Accounts!B:B)</f>
        <v>#N/A</v>
      </c>
      <c r="F298" s="157"/>
      <c r="G298" s="97"/>
      <c r="H298" s="104">
        <f>IF(G298="y",H297+Table1[[#This Row],[Amount]],H297)</f>
        <v>0</v>
      </c>
      <c r="I298" s="139"/>
      <c r="J298" s="139">
        <f>Table1[[#This Row],[Amount]]</f>
        <v>0</v>
      </c>
      <c r="K298" s="139"/>
      <c r="L298" s="140">
        <f>Table1[[#This Row],[Amount]]-Table1[[#This Row],[Amount1]]</f>
        <v>0</v>
      </c>
    </row>
    <row r="299" spans="1:12" x14ac:dyDescent="0.2">
      <c r="A299" s="118"/>
      <c r="B299" s="96"/>
      <c r="C299" s="108"/>
      <c r="D299" s="109"/>
      <c r="E299" s="120" t="e">
        <f>LOOKUP(D299,Accounts!A:A,Accounts!B:B)</f>
        <v>#N/A</v>
      </c>
      <c r="F299" s="157"/>
      <c r="G299" s="97"/>
      <c r="H299" s="104">
        <f>IF(G299="y",H298+Table1[[#This Row],[Amount]],H298)</f>
        <v>0</v>
      </c>
      <c r="I299" s="139"/>
      <c r="J299" s="139">
        <f>Table1[[#This Row],[Amount]]</f>
        <v>0</v>
      </c>
      <c r="K299" s="139"/>
      <c r="L299" s="140">
        <f>Table1[[#This Row],[Amount]]-Table1[[#This Row],[Amount1]]</f>
        <v>0</v>
      </c>
    </row>
    <row r="300" spans="1:12" x14ac:dyDescent="0.2">
      <c r="A300" s="118"/>
      <c r="B300" s="96"/>
      <c r="C300" s="108"/>
      <c r="D300" s="109"/>
      <c r="E300" s="120" t="e">
        <f>LOOKUP(D300,Accounts!A:A,Accounts!B:B)</f>
        <v>#N/A</v>
      </c>
      <c r="F300" s="157"/>
      <c r="G300" s="97"/>
      <c r="H300" s="104">
        <f>IF(G300="y",H299+Table1[[#This Row],[Amount]],H299)</f>
        <v>0</v>
      </c>
      <c r="I300" s="139"/>
      <c r="J300" s="139">
        <f>Table1[[#This Row],[Amount]]</f>
        <v>0</v>
      </c>
      <c r="K300" s="139"/>
      <c r="L300" s="140">
        <f>Table1[[#This Row],[Amount]]-Table1[[#This Row],[Amount1]]</f>
        <v>0</v>
      </c>
    </row>
    <row r="301" spans="1:12" x14ac:dyDescent="0.2">
      <c r="A301" s="118"/>
      <c r="B301" s="96"/>
      <c r="C301" s="108"/>
      <c r="D301" s="109"/>
      <c r="E301" s="120" t="e">
        <f>LOOKUP(D301,Accounts!A:A,Accounts!B:B)</f>
        <v>#N/A</v>
      </c>
      <c r="F301" s="157"/>
      <c r="G301" s="97"/>
      <c r="H301" s="104">
        <f>IF(G301="y",H300+Table1[[#This Row],[Amount]],H300)</f>
        <v>0</v>
      </c>
      <c r="I301" s="139"/>
      <c r="J301" s="139">
        <f>Table1[[#This Row],[Amount]]</f>
        <v>0</v>
      </c>
      <c r="K301" s="139"/>
      <c r="L301" s="140">
        <f>Table1[[#This Row],[Amount]]-Table1[[#This Row],[Amount1]]</f>
        <v>0</v>
      </c>
    </row>
    <row r="302" spans="1:12" x14ac:dyDescent="0.2">
      <c r="A302" s="118"/>
      <c r="B302" s="96"/>
      <c r="C302" s="108"/>
      <c r="D302" s="109"/>
      <c r="E302" s="120" t="e">
        <f>LOOKUP(D302,Accounts!A:A,Accounts!B:B)</f>
        <v>#N/A</v>
      </c>
      <c r="F302" s="157"/>
      <c r="G302" s="97"/>
      <c r="H302" s="104">
        <f>IF(G302="y",H301+Table1[[#This Row],[Amount]],H301)</f>
        <v>0</v>
      </c>
      <c r="I302" s="139"/>
      <c r="J302" s="139">
        <f>Table1[[#This Row],[Amount]]</f>
        <v>0</v>
      </c>
      <c r="K302" s="139"/>
      <c r="L302" s="140">
        <f>Table1[[#This Row],[Amount]]-Table1[[#This Row],[Amount1]]</f>
        <v>0</v>
      </c>
    </row>
    <row r="303" spans="1:12" x14ac:dyDescent="0.2">
      <c r="A303" s="118"/>
      <c r="B303" s="96"/>
      <c r="C303" s="108"/>
      <c r="D303" s="109"/>
      <c r="E303" s="120" t="e">
        <f>LOOKUP(D303,Accounts!A:A,Accounts!B:B)</f>
        <v>#N/A</v>
      </c>
      <c r="F303" s="157"/>
      <c r="G303" s="97"/>
      <c r="H303" s="104">
        <f>IF(G303="y",H302+Table1[[#This Row],[Amount]],H302)</f>
        <v>0</v>
      </c>
      <c r="I303" s="139"/>
      <c r="J303" s="139">
        <f>Table1[[#This Row],[Amount]]</f>
        <v>0</v>
      </c>
      <c r="K303" s="139"/>
      <c r="L303" s="140">
        <f>Table1[[#This Row],[Amount]]-Table1[[#This Row],[Amount1]]</f>
        <v>0</v>
      </c>
    </row>
    <row r="304" spans="1:12" x14ac:dyDescent="0.2">
      <c r="A304" s="119"/>
      <c r="B304" s="96"/>
      <c r="C304" s="97"/>
      <c r="D304" s="98"/>
      <c r="E304" s="103" t="e">
        <f>LOOKUP(D304,Accounts!A:A,Accounts!B:B)</f>
        <v>#N/A</v>
      </c>
      <c r="F304" s="156"/>
      <c r="G304" s="97"/>
      <c r="H304" s="104">
        <f>IF(G304="y",H303+Table1[[#This Row],[Amount]],H303)</f>
        <v>0</v>
      </c>
      <c r="I304" s="139"/>
      <c r="J304" s="139">
        <f>Table1[[#This Row],[Amount]]</f>
        <v>0</v>
      </c>
      <c r="K304" s="139"/>
      <c r="L304" s="140">
        <f>Table1[[#This Row],[Amount]]-Table1[[#This Row],[Amount1]]</f>
        <v>0</v>
      </c>
    </row>
    <row r="305" spans="1:12" x14ac:dyDescent="0.2">
      <c r="A305" s="118"/>
      <c r="B305" s="96"/>
      <c r="C305" s="108"/>
      <c r="D305" s="109"/>
      <c r="E305" s="120" t="e">
        <f>LOOKUP(D305,Accounts!A:A,Accounts!B:B)</f>
        <v>#N/A</v>
      </c>
      <c r="F305" s="157"/>
      <c r="G305" s="97"/>
      <c r="H305" s="104">
        <f>IF(G305="y",H304+Table1[[#This Row],[Amount]],H304)</f>
        <v>0</v>
      </c>
      <c r="I305" s="139"/>
      <c r="J305" s="139">
        <f>Table1[[#This Row],[Amount]]</f>
        <v>0</v>
      </c>
      <c r="K305" s="139"/>
      <c r="L305" s="140">
        <f>Table1[[#This Row],[Amount]]-Table1[[#This Row],[Amount1]]</f>
        <v>0</v>
      </c>
    </row>
    <row r="306" spans="1:12" x14ac:dyDescent="0.2">
      <c r="A306" s="118"/>
      <c r="B306" s="96"/>
      <c r="C306" s="108"/>
      <c r="D306" s="109"/>
      <c r="E306" s="120" t="e">
        <f>LOOKUP(D306,Accounts!A:A,Accounts!B:B)</f>
        <v>#N/A</v>
      </c>
      <c r="F306" s="157"/>
      <c r="G306" s="97"/>
      <c r="H306" s="104">
        <f>IF(G306="y",H305+Table1[[#This Row],[Amount]],H305)</f>
        <v>0</v>
      </c>
      <c r="I306" s="139"/>
      <c r="J306" s="139">
        <f>Table1[[#This Row],[Amount]]</f>
        <v>0</v>
      </c>
      <c r="K306" s="139"/>
      <c r="L306" s="140">
        <f>Table1[[#This Row],[Amount]]-Table1[[#This Row],[Amount1]]</f>
        <v>0</v>
      </c>
    </row>
    <row r="307" spans="1:12" x14ac:dyDescent="0.2">
      <c r="A307" s="118"/>
      <c r="B307" s="96"/>
      <c r="C307" s="108"/>
      <c r="D307" s="109"/>
      <c r="E307" s="120" t="e">
        <f>LOOKUP(D307,Accounts!A:A,Accounts!B:B)</f>
        <v>#N/A</v>
      </c>
      <c r="F307" s="157"/>
      <c r="G307" s="97"/>
      <c r="H307" s="104">
        <f>IF(G307="y",H306+Table1[[#This Row],[Amount]],H306)</f>
        <v>0</v>
      </c>
      <c r="I307" s="139"/>
      <c r="J307" s="139">
        <f>Table1[[#This Row],[Amount]]</f>
        <v>0</v>
      </c>
      <c r="K307" s="139"/>
      <c r="L307" s="140">
        <f>Table1[[#This Row],[Amount]]-Table1[[#This Row],[Amount1]]</f>
        <v>0</v>
      </c>
    </row>
    <row r="308" spans="1:12" x14ac:dyDescent="0.2">
      <c r="A308" s="118"/>
      <c r="B308" s="96"/>
      <c r="C308" s="108"/>
      <c r="D308" s="109"/>
      <c r="E308" s="120" t="e">
        <f>LOOKUP(D308,Accounts!A:A,Accounts!B:B)</f>
        <v>#N/A</v>
      </c>
      <c r="F308" s="157"/>
      <c r="G308" s="97"/>
      <c r="H308" s="104">
        <f>IF(G308="y",H307+Table1[[#This Row],[Amount]],H307)</f>
        <v>0</v>
      </c>
      <c r="I308" s="139"/>
      <c r="J308" s="139">
        <f>Table1[[#This Row],[Amount]]</f>
        <v>0</v>
      </c>
      <c r="K308" s="139"/>
      <c r="L308" s="140">
        <f>Table1[[#This Row],[Amount]]-Table1[[#This Row],[Amount1]]</f>
        <v>0</v>
      </c>
    </row>
    <row r="309" spans="1:12" x14ac:dyDescent="0.2">
      <c r="A309" s="118"/>
      <c r="B309" s="96"/>
      <c r="C309" s="108"/>
      <c r="D309" s="109"/>
      <c r="E309" s="120" t="e">
        <f>LOOKUP(D309,Accounts!A:A,Accounts!B:B)</f>
        <v>#N/A</v>
      </c>
      <c r="F309" s="157"/>
      <c r="G309" s="97"/>
      <c r="H309" s="104">
        <f>IF(G309="y",H308+Table1[[#This Row],[Amount]],H308)</f>
        <v>0</v>
      </c>
      <c r="I309" s="139"/>
      <c r="J309" s="139">
        <f>Table1[[#This Row],[Amount]]</f>
        <v>0</v>
      </c>
      <c r="K309" s="139"/>
      <c r="L309" s="140">
        <f>Table1[[#This Row],[Amount]]-Table1[[#This Row],[Amount1]]</f>
        <v>0</v>
      </c>
    </row>
    <row r="310" spans="1:12" x14ac:dyDescent="0.2">
      <c r="A310" s="118"/>
      <c r="B310" s="96"/>
      <c r="C310" s="108"/>
      <c r="D310" s="109"/>
      <c r="E310" s="120" t="e">
        <f>LOOKUP(D310,Accounts!A:A,Accounts!B:B)</f>
        <v>#N/A</v>
      </c>
      <c r="F310" s="157"/>
      <c r="G310" s="97"/>
      <c r="H310" s="104">
        <f>IF(G310="y",H309+Table1[[#This Row],[Amount]],H309)</f>
        <v>0</v>
      </c>
      <c r="I310" s="139"/>
      <c r="J310" s="139">
        <f>Table1[[#This Row],[Amount]]</f>
        <v>0</v>
      </c>
      <c r="K310" s="139"/>
      <c r="L310" s="140">
        <f>Table1[[#This Row],[Amount]]-Table1[[#This Row],[Amount1]]</f>
        <v>0</v>
      </c>
    </row>
    <row r="311" spans="1:12" x14ac:dyDescent="0.2">
      <c r="A311" s="118"/>
      <c r="B311" s="96"/>
      <c r="C311" s="108"/>
      <c r="D311" s="109"/>
      <c r="E311" s="105" t="e">
        <f>LOOKUP(D311,Accounts!A:A,Accounts!B:B)</f>
        <v>#N/A</v>
      </c>
      <c r="F311" s="157"/>
      <c r="G311" s="97"/>
      <c r="H311" s="104">
        <f>IF(G311="y",H310+Table1[[#This Row],[Amount]],H310)</f>
        <v>0</v>
      </c>
      <c r="I311" s="139"/>
      <c r="J311" s="139">
        <f>Table1[[#This Row],[Amount]]</f>
        <v>0</v>
      </c>
      <c r="K311" s="139"/>
      <c r="L311" s="140">
        <f>Table1[[#This Row],[Amount]]-Table1[[#This Row],[Amount1]]</f>
        <v>0</v>
      </c>
    </row>
    <row r="312" spans="1:12" x14ac:dyDescent="0.2">
      <c r="A312" s="118"/>
      <c r="B312" s="96"/>
      <c r="C312" s="108"/>
      <c r="D312" s="109"/>
      <c r="E312" s="105" t="e">
        <f>LOOKUP(D312,Accounts!A:A,Accounts!B:B)</f>
        <v>#N/A</v>
      </c>
      <c r="F312" s="157"/>
      <c r="G312" s="97"/>
      <c r="H312" s="104">
        <f>IF(G312="y",H311+Table1[[#This Row],[Amount]],H311)</f>
        <v>0</v>
      </c>
      <c r="I312" s="139"/>
      <c r="J312" s="139">
        <f>Table1[[#This Row],[Amount]]</f>
        <v>0</v>
      </c>
      <c r="K312" s="139"/>
      <c r="L312" s="140">
        <f>Table1[[#This Row],[Amount]]-Table1[[#This Row],[Amount1]]</f>
        <v>0</v>
      </c>
    </row>
    <row r="313" spans="1:12" x14ac:dyDescent="0.2">
      <c r="A313" s="119"/>
      <c r="B313" s="96"/>
      <c r="C313" s="97"/>
      <c r="D313" s="98"/>
      <c r="E313" s="103" t="e">
        <f>LOOKUP(D313,Accounts!A:A,Accounts!B:B)</f>
        <v>#N/A</v>
      </c>
      <c r="F313" s="156"/>
      <c r="G313" s="97"/>
      <c r="H313" s="104">
        <f>IF(G313="y",H312+Table1[[#This Row],[Amount]],H312)</f>
        <v>0</v>
      </c>
      <c r="I313" s="139"/>
      <c r="J313" s="139">
        <f>Table1[[#This Row],[Amount]]</f>
        <v>0</v>
      </c>
      <c r="K313" s="139"/>
      <c r="L313" s="140">
        <f>Table1[[#This Row],[Amount]]-Table1[[#This Row],[Amount1]]</f>
        <v>0</v>
      </c>
    </row>
    <row r="314" spans="1:12" x14ac:dyDescent="0.2">
      <c r="A314" s="118"/>
      <c r="B314" s="96"/>
      <c r="C314" s="108"/>
      <c r="D314" s="109"/>
      <c r="E314" s="120" t="e">
        <f>LOOKUP(D314,Accounts!A:A,Accounts!B:B)</f>
        <v>#N/A</v>
      </c>
      <c r="F314" s="157"/>
      <c r="G314" s="97"/>
      <c r="H314" s="104">
        <f>IF(G314="y",H313+Table1[[#This Row],[Amount]],H313)</f>
        <v>0</v>
      </c>
      <c r="I314" s="139"/>
      <c r="J314" s="139">
        <f>Table1[[#This Row],[Amount]]</f>
        <v>0</v>
      </c>
      <c r="K314" s="139"/>
      <c r="L314" s="140">
        <f>Table1[[#This Row],[Amount]]-Table1[[#This Row],[Amount1]]</f>
        <v>0</v>
      </c>
    </row>
    <row r="315" spans="1:12" x14ac:dyDescent="0.2">
      <c r="A315" s="118"/>
      <c r="B315" s="96"/>
      <c r="C315" s="108"/>
      <c r="D315" s="109"/>
      <c r="E315" s="120" t="e">
        <f>LOOKUP(D315,Accounts!A:A,Accounts!B:B)</f>
        <v>#N/A</v>
      </c>
      <c r="F315" s="157"/>
      <c r="G315" s="97"/>
      <c r="H315" s="104">
        <f>IF(G315="y",H314+Table1[[#This Row],[Amount]],H314)</f>
        <v>0</v>
      </c>
      <c r="I315" s="139"/>
      <c r="J315" s="139">
        <f>Table1[[#This Row],[Amount]]</f>
        <v>0</v>
      </c>
      <c r="K315" s="139"/>
      <c r="L315" s="140">
        <f>Table1[[#This Row],[Amount]]-Table1[[#This Row],[Amount1]]</f>
        <v>0</v>
      </c>
    </row>
    <row r="316" spans="1:12" x14ac:dyDescent="0.2">
      <c r="A316" s="118"/>
      <c r="B316" s="96"/>
      <c r="C316" s="108"/>
      <c r="D316" s="109"/>
      <c r="E316" s="120" t="e">
        <f>LOOKUP(D316,Accounts!A:A,Accounts!B:B)</f>
        <v>#N/A</v>
      </c>
      <c r="F316" s="157"/>
      <c r="G316" s="97"/>
      <c r="H316" s="104">
        <f>IF(G316="y",H315+Table1[[#This Row],[Amount]],H315)</f>
        <v>0</v>
      </c>
      <c r="I316" s="139"/>
      <c r="J316" s="139">
        <f>Table1[[#This Row],[Amount]]</f>
        <v>0</v>
      </c>
      <c r="K316" s="139"/>
      <c r="L316" s="140">
        <f>Table1[[#This Row],[Amount]]-Table1[[#This Row],[Amount1]]</f>
        <v>0</v>
      </c>
    </row>
    <row r="317" spans="1:12" x14ac:dyDescent="0.2">
      <c r="A317" s="118"/>
      <c r="B317" s="96"/>
      <c r="C317" s="108"/>
      <c r="D317" s="109"/>
      <c r="E317" s="120" t="e">
        <f>LOOKUP(D317,Accounts!A:A,Accounts!B:B)</f>
        <v>#N/A</v>
      </c>
      <c r="F317" s="157"/>
      <c r="G317" s="97"/>
      <c r="H317" s="104">
        <f>IF(G317="y",H316+Table1[[#This Row],[Amount]],H316)</f>
        <v>0</v>
      </c>
      <c r="I317" s="139"/>
      <c r="J317" s="139">
        <f>Table1[[#This Row],[Amount]]</f>
        <v>0</v>
      </c>
      <c r="K317" s="139"/>
      <c r="L317" s="140">
        <f>Table1[[#This Row],[Amount]]-Table1[[#This Row],[Amount1]]</f>
        <v>0</v>
      </c>
    </row>
    <row r="318" spans="1:12" x14ac:dyDescent="0.2">
      <c r="A318" s="119"/>
      <c r="B318" s="96"/>
      <c r="C318" s="97"/>
      <c r="D318" s="98"/>
      <c r="E318" s="99" t="e">
        <f>LOOKUP(D318,Accounts!A:A,Accounts!B:B)</f>
        <v>#N/A</v>
      </c>
      <c r="F318" s="156"/>
      <c r="G318" s="97"/>
      <c r="H318" s="104">
        <f>IF(G318="y",H317+Table1[[#This Row],[Amount]],H317)</f>
        <v>0</v>
      </c>
      <c r="I318" s="139"/>
      <c r="J318" s="139">
        <f>Table1[[#This Row],[Amount]]</f>
        <v>0</v>
      </c>
      <c r="K318" s="139"/>
      <c r="L318" s="140">
        <f>Table1[[#This Row],[Amount]]-Table1[[#This Row],[Amount1]]</f>
        <v>0</v>
      </c>
    </row>
    <row r="319" spans="1:12" x14ac:dyDescent="0.2">
      <c r="A319" s="118"/>
      <c r="B319" s="96"/>
      <c r="C319" s="108"/>
      <c r="D319" s="109"/>
      <c r="E319" s="120" t="e">
        <f>LOOKUP(D319,Accounts!A:A,Accounts!B:B)</f>
        <v>#N/A</v>
      </c>
      <c r="F319" s="157"/>
      <c r="G319" s="97"/>
      <c r="H319" s="104">
        <f>IF(G319="y",H318+Table1[[#This Row],[Amount]],H318)</f>
        <v>0</v>
      </c>
      <c r="I319" s="139"/>
      <c r="J319" s="139">
        <f>Table1[[#This Row],[Amount]]</f>
        <v>0</v>
      </c>
      <c r="K319" s="139"/>
      <c r="L319" s="140">
        <f>Table1[[#This Row],[Amount]]-Table1[[#This Row],[Amount1]]</f>
        <v>0</v>
      </c>
    </row>
    <row r="320" spans="1:12" x14ac:dyDescent="0.2">
      <c r="A320" s="119"/>
      <c r="B320" s="96"/>
      <c r="C320" s="97"/>
      <c r="D320" s="98"/>
      <c r="E320" s="99" t="e">
        <f>LOOKUP(D320,Accounts!A:A,Accounts!B:B)</f>
        <v>#N/A</v>
      </c>
      <c r="F320" s="156"/>
      <c r="G320" s="97"/>
      <c r="H320" s="104">
        <f>IF(G320="y",H319+Table1[[#This Row],[Amount]],H319)</f>
        <v>0</v>
      </c>
      <c r="I320" s="139"/>
      <c r="J320" s="139">
        <f>Table1[[#This Row],[Amount]]</f>
        <v>0</v>
      </c>
      <c r="K320" s="139"/>
      <c r="L320" s="140">
        <f>Table1[[#This Row],[Amount]]-Table1[[#This Row],[Amount1]]</f>
        <v>0</v>
      </c>
    </row>
    <row r="321" spans="1:67" x14ac:dyDescent="0.2">
      <c r="A321" s="118"/>
      <c r="B321" s="96"/>
      <c r="C321" s="108"/>
      <c r="D321" s="109"/>
      <c r="E321" s="120" t="e">
        <f>LOOKUP(D321,Accounts!A:A,Accounts!B:B)</f>
        <v>#N/A</v>
      </c>
      <c r="F321" s="157"/>
      <c r="G321" s="97"/>
      <c r="H321" s="104">
        <f>IF(G321="y",H320+Table1[[#This Row],[Amount]],H320)</f>
        <v>0</v>
      </c>
      <c r="I321" s="139"/>
      <c r="J321" s="139">
        <f>Table1[[#This Row],[Amount]]</f>
        <v>0</v>
      </c>
      <c r="K321" s="139"/>
      <c r="L321" s="140">
        <f>Table1[[#This Row],[Amount]]-Table1[[#This Row],[Amount1]]</f>
        <v>0</v>
      </c>
    </row>
    <row r="322" spans="1:67" s="10" customFormat="1" x14ac:dyDescent="0.2">
      <c r="A322" s="118"/>
      <c r="B322" s="96"/>
      <c r="C322" s="108"/>
      <c r="D322" s="109"/>
      <c r="E322" s="120" t="e">
        <f>LOOKUP(D322,Accounts!A:A,Accounts!B:B)</f>
        <v>#N/A</v>
      </c>
      <c r="F322" s="157"/>
      <c r="G322" s="97"/>
      <c r="H322" s="104">
        <f>IF(G322="y",H321+Table1[[#This Row],[Amount]],H321)</f>
        <v>0</v>
      </c>
      <c r="I322" s="139"/>
      <c r="J322" s="139">
        <f>Table1[[#This Row],[Amount]]</f>
        <v>0</v>
      </c>
      <c r="K322" s="139"/>
      <c r="L322" s="140">
        <f>Table1[[#This Row],[Amount]]-Table1[[#This Row],[Amount1]]</f>
        <v>0</v>
      </c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</row>
    <row r="323" spans="1:67" x14ac:dyDescent="0.2">
      <c r="A323" s="118"/>
      <c r="B323" s="96"/>
      <c r="C323" s="108"/>
      <c r="D323" s="109"/>
      <c r="E323" s="120" t="e">
        <f>LOOKUP(D323,Accounts!A:A,Accounts!B:B)</f>
        <v>#N/A</v>
      </c>
      <c r="F323" s="157"/>
      <c r="G323" s="97"/>
      <c r="H323" s="104">
        <f>IF(G323="y",H322+Table1[[#This Row],[Amount]],H322)</f>
        <v>0</v>
      </c>
      <c r="I323" s="139"/>
      <c r="J323" s="139">
        <f>Table1[[#This Row],[Amount]]</f>
        <v>0</v>
      </c>
      <c r="K323" s="139"/>
      <c r="L323" s="140">
        <f>Table1[[#This Row],[Amount]]-Table1[[#This Row],[Amount1]]</f>
        <v>0</v>
      </c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89"/>
      <c r="BO323" s="89"/>
    </row>
    <row r="324" spans="1:67" x14ac:dyDescent="0.2">
      <c r="A324" s="118"/>
      <c r="B324" s="96"/>
      <c r="C324" s="108"/>
      <c r="D324" s="109"/>
      <c r="E324" s="120" t="e">
        <f>LOOKUP(D324,Accounts!A:A,Accounts!B:B)</f>
        <v>#N/A</v>
      </c>
      <c r="F324" s="157"/>
      <c r="G324" s="97"/>
      <c r="H324" s="104">
        <f>IF(G324="y",H323+Table1[[#This Row],[Amount]],H323)</f>
        <v>0</v>
      </c>
      <c r="I324" s="139"/>
      <c r="J324" s="139">
        <f>Table1[[#This Row],[Amount]]</f>
        <v>0</v>
      </c>
      <c r="K324" s="139"/>
      <c r="L324" s="140">
        <f>Table1[[#This Row],[Amount]]-Table1[[#This Row],[Amount1]]</f>
        <v>0</v>
      </c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89"/>
      <c r="BO324" s="89"/>
    </row>
    <row r="325" spans="1:67" x14ac:dyDescent="0.2">
      <c r="A325" s="118"/>
      <c r="B325" s="121"/>
      <c r="C325" s="108"/>
      <c r="D325" s="109"/>
      <c r="E325" s="120" t="e">
        <f>LOOKUP(D325,Accounts!A:A,Accounts!B:B)</f>
        <v>#N/A</v>
      </c>
      <c r="F325" s="157"/>
      <c r="G325" s="108"/>
      <c r="H325" s="104">
        <f>IF(G325="y",H324+Table1[[#This Row],[Amount]],H324)</f>
        <v>0</v>
      </c>
      <c r="I325" s="139"/>
      <c r="J325" s="139">
        <f>Table1[[#This Row],[Amount]]</f>
        <v>0</v>
      </c>
      <c r="K325" s="139"/>
      <c r="L325" s="140">
        <f>Table1[[#This Row],[Amount]]-Table1[[#This Row],[Amount1]]</f>
        <v>0</v>
      </c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89"/>
      <c r="BO325" s="89"/>
    </row>
    <row r="326" spans="1:67" x14ac:dyDescent="0.2">
      <c r="A326" s="118"/>
      <c r="B326" s="121"/>
      <c r="C326" s="108"/>
      <c r="D326" s="109"/>
      <c r="E326" s="105" t="e">
        <f>LOOKUP(D326,Accounts!A:A,Accounts!B:B)</f>
        <v>#N/A</v>
      </c>
      <c r="F326" s="157"/>
      <c r="G326" s="108"/>
      <c r="H326" s="104">
        <f>IF(G326="y",H325+Table1[[#This Row],[Amount]],H325)</f>
        <v>0</v>
      </c>
      <c r="I326" s="139"/>
      <c r="J326" s="139">
        <f>Table1[[#This Row],[Amount]]</f>
        <v>0</v>
      </c>
      <c r="K326" s="139"/>
      <c r="L326" s="140">
        <f>Table1[[#This Row],[Amount]]-Table1[[#This Row],[Amount1]]</f>
        <v>0</v>
      </c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89"/>
      <c r="BO326" s="89"/>
    </row>
    <row r="327" spans="1:67" x14ac:dyDescent="0.2">
      <c r="A327" s="118"/>
      <c r="B327" s="121"/>
      <c r="C327" s="108"/>
      <c r="D327" s="109"/>
      <c r="E327" s="105" t="e">
        <f>LOOKUP(D327,Accounts!A:A,Accounts!B:B)</f>
        <v>#N/A</v>
      </c>
      <c r="F327" s="157"/>
      <c r="G327" s="108"/>
      <c r="H327" s="104">
        <f>IF(G327="y",H326+Table1[[#This Row],[Amount]],H326)</f>
        <v>0</v>
      </c>
      <c r="I327" s="139"/>
      <c r="J327" s="139">
        <f>Table1[[#This Row],[Amount]]</f>
        <v>0</v>
      </c>
      <c r="K327" s="139"/>
      <c r="L327" s="140">
        <f>Table1[[#This Row],[Amount]]-Table1[[#This Row],[Amount1]]</f>
        <v>0</v>
      </c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89"/>
      <c r="BO327" s="89"/>
    </row>
    <row r="328" spans="1:67" x14ac:dyDescent="0.2">
      <c r="A328" s="119"/>
      <c r="B328" s="96"/>
      <c r="C328" s="97"/>
      <c r="D328" s="98"/>
      <c r="E328" s="103" t="e">
        <f>LOOKUP(D328,Accounts!A:A,Accounts!B:B)</f>
        <v>#N/A</v>
      </c>
      <c r="F328" s="156"/>
      <c r="G328" s="97"/>
      <c r="H328" s="104">
        <f>IF(G328="y",H327+Table1[[#This Row],[Amount]],H327)</f>
        <v>0</v>
      </c>
      <c r="I328" s="139"/>
      <c r="J328" s="139">
        <f>Table1[[#This Row],[Amount]]</f>
        <v>0</v>
      </c>
      <c r="K328" s="139"/>
      <c r="L328" s="140">
        <f>Table1[[#This Row],[Amount]]-Table1[[#This Row],[Amount1]]</f>
        <v>0</v>
      </c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89"/>
      <c r="BO328" s="89"/>
    </row>
    <row r="329" spans="1:67" x14ac:dyDescent="0.2">
      <c r="A329" s="119"/>
      <c r="B329" s="96"/>
      <c r="C329" s="97"/>
      <c r="D329" s="98"/>
      <c r="E329" s="103" t="e">
        <f>LOOKUP(D329,Accounts!A:A,Accounts!B:B)</f>
        <v>#N/A</v>
      </c>
      <c r="F329" s="156"/>
      <c r="G329" s="97"/>
      <c r="H329" s="104">
        <f>IF(G329="y",H328+Table1[[#This Row],[Amount]],H328)</f>
        <v>0</v>
      </c>
      <c r="I329" s="139"/>
      <c r="J329" s="139">
        <f>Table1[[#This Row],[Amount]]</f>
        <v>0</v>
      </c>
      <c r="K329" s="139"/>
      <c r="L329" s="140">
        <f>Table1[[#This Row],[Amount]]-Table1[[#This Row],[Amount1]]</f>
        <v>0</v>
      </c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89"/>
      <c r="BO329" s="89"/>
    </row>
    <row r="330" spans="1:67" x14ac:dyDescent="0.2">
      <c r="A330" s="118"/>
      <c r="B330" s="121"/>
      <c r="C330" s="108"/>
      <c r="D330" s="109"/>
      <c r="E330" s="120" t="e">
        <f>LOOKUP(D330,Accounts!A:A,Accounts!B:B)</f>
        <v>#N/A</v>
      </c>
      <c r="F330" s="157"/>
      <c r="G330" s="108"/>
      <c r="H330" s="104">
        <f>IF(G330="y",H329+Table1[[#This Row],[Amount]],H329)</f>
        <v>0</v>
      </c>
      <c r="I330" s="139"/>
      <c r="J330" s="139">
        <f>Table1[[#This Row],[Amount]]</f>
        <v>0</v>
      </c>
      <c r="K330" s="139"/>
      <c r="L330" s="140">
        <f>Table1[[#This Row],[Amount]]-Table1[[#This Row],[Amount1]]</f>
        <v>0</v>
      </c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89"/>
      <c r="BO330" s="89"/>
    </row>
    <row r="331" spans="1:67" x14ac:dyDescent="0.2">
      <c r="A331" s="118"/>
      <c r="B331" s="121"/>
      <c r="C331" s="108"/>
      <c r="D331" s="109"/>
      <c r="E331" s="120" t="e">
        <f>LOOKUP(D331,Accounts!A:A,Accounts!B:B)</f>
        <v>#N/A</v>
      </c>
      <c r="F331" s="157"/>
      <c r="G331" s="108"/>
      <c r="H331" s="104">
        <f>IF(G331="y",H330+Table1[[#This Row],[Amount]],H330)</f>
        <v>0</v>
      </c>
      <c r="I331" s="139"/>
      <c r="J331" s="139">
        <f>Table1[[#This Row],[Amount]]</f>
        <v>0</v>
      </c>
      <c r="K331" s="139"/>
      <c r="L331" s="140">
        <f>Table1[[#This Row],[Amount]]-Table1[[#This Row],[Amount1]]</f>
        <v>0</v>
      </c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89"/>
      <c r="BO331" s="89"/>
    </row>
    <row r="332" spans="1:67" s="10" customFormat="1" x14ac:dyDescent="0.2">
      <c r="A332" s="118"/>
      <c r="B332" s="121"/>
      <c r="C332" s="108"/>
      <c r="D332" s="109"/>
      <c r="E332" s="120" t="e">
        <f>LOOKUP(D332,Accounts!A:A,Accounts!B:B)</f>
        <v>#N/A</v>
      </c>
      <c r="F332" s="157"/>
      <c r="G332" s="108"/>
      <c r="H332" s="104">
        <f>IF(G332="y",H331+Table1[[#This Row],[Amount]],H331)</f>
        <v>0</v>
      </c>
      <c r="I332" s="139"/>
      <c r="J332" s="139">
        <f>Table1[[#This Row],[Amount]]</f>
        <v>0</v>
      </c>
      <c r="K332" s="139"/>
      <c r="L332" s="140">
        <f>Table1[[#This Row],[Amount]]-Table1[[#This Row],[Amount1]]</f>
        <v>0</v>
      </c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89"/>
      <c r="BO332" s="89"/>
    </row>
    <row r="333" spans="1:67" x14ac:dyDescent="0.2">
      <c r="A333" s="118"/>
      <c r="B333" s="121"/>
      <c r="C333" s="108"/>
      <c r="D333" s="109"/>
      <c r="E333" s="105" t="e">
        <f>LOOKUP(D333,Accounts!A:A,Accounts!B:B)</f>
        <v>#N/A</v>
      </c>
      <c r="F333" s="157"/>
      <c r="G333" s="97"/>
      <c r="H333" s="104">
        <f>IF(G333="y",H332+Table1[[#This Row],[Amount]],H332)</f>
        <v>0</v>
      </c>
      <c r="I333" s="139"/>
      <c r="J333" s="139">
        <f>Table1[[#This Row],[Amount]]</f>
        <v>0</v>
      </c>
      <c r="K333" s="139"/>
      <c r="L333" s="140">
        <f>Table1[[#This Row],[Amount]]-Table1[[#This Row],[Amount1]]</f>
        <v>0</v>
      </c>
    </row>
    <row r="334" spans="1:67" x14ac:dyDescent="0.2">
      <c r="A334" s="118"/>
      <c r="B334" s="121"/>
      <c r="C334" s="108"/>
      <c r="D334" s="109"/>
      <c r="E334" s="105" t="e">
        <f>LOOKUP(D334,Accounts!A:A,Accounts!B:B)</f>
        <v>#N/A</v>
      </c>
      <c r="F334" s="157"/>
      <c r="G334" s="108"/>
      <c r="H334" s="104">
        <f>IF(G334="y",H333+Table1[[#This Row],[Amount]],H333)</f>
        <v>0</v>
      </c>
      <c r="I334" s="139"/>
      <c r="J334" s="139">
        <f>Table1[[#This Row],[Amount]]</f>
        <v>0</v>
      </c>
      <c r="K334" s="139"/>
      <c r="L334" s="140">
        <f>Table1[[#This Row],[Amount]]-Table1[[#This Row],[Amount1]]</f>
        <v>0</v>
      </c>
    </row>
    <row r="335" spans="1:67" x14ac:dyDescent="0.2">
      <c r="A335" s="118"/>
      <c r="B335" s="121"/>
      <c r="C335" s="108"/>
      <c r="D335" s="109"/>
      <c r="E335" s="105" t="e">
        <f>LOOKUP(D335,Accounts!A:A,Accounts!B:B)</f>
        <v>#N/A</v>
      </c>
      <c r="F335" s="157"/>
      <c r="G335" s="108"/>
      <c r="H335" s="104">
        <f>IF(G335="y",H334+Table1[[#This Row],[Amount]],H334)</f>
        <v>0</v>
      </c>
      <c r="I335" s="139"/>
      <c r="J335" s="139">
        <f>Table1[[#This Row],[Amount]]</f>
        <v>0</v>
      </c>
      <c r="K335" s="139"/>
      <c r="L335" s="140">
        <f>Table1[[#This Row],[Amount]]-Table1[[#This Row],[Amount1]]</f>
        <v>0</v>
      </c>
    </row>
    <row r="336" spans="1:67" x14ac:dyDescent="0.2">
      <c r="A336" s="118"/>
      <c r="B336" s="121"/>
      <c r="C336" s="108"/>
      <c r="D336" s="109"/>
      <c r="E336" s="105" t="e">
        <f>LOOKUP(D336,Accounts!A:A,Accounts!B:B)</f>
        <v>#N/A</v>
      </c>
      <c r="F336" s="157"/>
      <c r="G336" s="108"/>
      <c r="H336" s="104">
        <f>IF(G336="y",H335+Table1[[#This Row],[Amount]],H335)</f>
        <v>0</v>
      </c>
      <c r="I336" s="139"/>
      <c r="J336" s="139">
        <f>Table1[[#This Row],[Amount]]</f>
        <v>0</v>
      </c>
      <c r="K336" s="139"/>
      <c r="L336" s="140">
        <f>Table1[[#This Row],[Amount]]-Table1[[#This Row],[Amount1]]</f>
        <v>0</v>
      </c>
    </row>
    <row r="337" spans="1:12" x14ac:dyDescent="0.2">
      <c r="A337" s="118"/>
      <c r="B337" s="121"/>
      <c r="C337" s="108"/>
      <c r="D337" s="109"/>
      <c r="E337" s="105" t="e">
        <f>LOOKUP(D337,Accounts!A:A,Accounts!B:B)</f>
        <v>#N/A</v>
      </c>
      <c r="F337" s="157"/>
      <c r="G337" s="108"/>
      <c r="H337" s="104">
        <f>IF(G337="y",H336+Table1[[#This Row],[Amount]],H336)</f>
        <v>0</v>
      </c>
      <c r="I337" s="139"/>
      <c r="J337" s="139">
        <f>Table1[[#This Row],[Amount]]</f>
        <v>0</v>
      </c>
      <c r="K337" s="139"/>
      <c r="L337" s="140">
        <f>Table1[[#This Row],[Amount]]-Table1[[#This Row],[Amount1]]</f>
        <v>0</v>
      </c>
    </row>
    <row r="338" spans="1:12" x14ac:dyDescent="0.2">
      <c r="A338" s="118"/>
      <c r="B338" s="121"/>
      <c r="C338" s="108"/>
      <c r="D338" s="109"/>
      <c r="E338" s="105" t="e">
        <f>LOOKUP(D338,Accounts!A:A,Accounts!B:B)</f>
        <v>#N/A</v>
      </c>
      <c r="F338" s="157"/>
      <c r="G338" s="108"/>
      <c r="H338" s="104">
        <f>IF(G338="y",H337+Table1[[#This Row],[Amount]],H337)</f>
        <v>0</v>
      </c>
      <c r="I338" s="139"/>
      <c r="J338" s="139">
        <f>Table1[[#This Row],[Amount]]</f>
        <v>0</v>
      </c>
      <c r="K338" s="139"/>
      <c r="L338" s="140">
        <f>Table1[[#This Row],[Amount]]-Table1[[#This Row],[Amount1]]</f>
        <v>0</v>
      </c>
    </row>
    <row r="339" spans="1:12" x14ac:dyDescent="0.2">
      <c r="A339" s="119"/>
      <c r="B339" s="96"/>
      <c r="C339" s="97"/>
      <c r="D339" s="98"/>
      <c r="E339" s="103" t="e">
        <f>LOOKUP(D339,Accounts!A:A,Accounts!B:B)</f>
        <v>#N/A</v>
      </c>
      <c r="F339" s="156"/>
      <c r="G339" s="97"/>
      <c r="H339" s="104">
        <f>IF(G339="y",H338+Table1[[#This Row],[Amount]],H338)</f>
        <v>0</v>
      </c>
      <c r="I339" s="139"/>
      <c r="J339" s="139">
        <f>Table1[[#This Row],[Amount]]</f>
        <v>0</v>
      </c>
      <c r="K339" s="139"/>
      <c r="L339" s="140">
        <f>Table1[[#This Row],[Amount]]-Table1[[#This Row],[Amount1]]</f>
        <v>0</v>
      </c>
    </row>
    <row r="340" spans="1:12" x14ac:dyDescent="0.2">
      <c r="A340" s="118"/>
      <c r="B340" s="121"/>
      <c r="C340" s="108"/>
      <c r="D340" s="109"/>
      <c r="E340" s="105" t="e">
        <f>LOOKUP(D340,Accounts!A:A,Accounts!B:B)</f>
        <v>#N/A</v>
      </c>
      <c r="F340" s="157"/>
      <c r="G340" s="108"/>
      <c r="H340" s="104">
        <f>IF(G340="y",H339+Table1[[#This Row],[Amount]],H339)</f>
        <v>0</v>
      </c>
      <c r="I340" s="139"/>
      <c r="J340" s="139">
        <f>Table1[[#This Row],[Amount]]</f>
        <v>0</v>
      </c>
      <c r="K340" s="139"/>
      <c r="L340" s="140">
        <f>Table1[[#This Row],[Amount]]-Table1[[#This Row],[Amount1]]</f>
        <v>0</v>
      </c>
    </row>
    <row r="341" spans="1:12" x14ac:dyDescent="0.2">
      <c r="A341" s="118"/>
      <c r="B341" s="121"/>
      <c r="C341" s="108"/>
      <c r="D341" s="109"/>
      <c r="E341" s="105" t="e">
        <f>LOOKUP(D341,Accounts!A:A,Accounts!B:B)</f>
        <v>#N/A</v>
      </c>
      <c r="F341" s="157"/>
      <c r="G341" s="108"/>
      <c r="H341" s="104">
        <f>IF(G341="y",H340+Table1[[#This Row],[Amount]],H340)</f>
        <v>0</v>
      </c>
      <c r="I341" s="139"/>
      <c r="J341" s="139">
        <f>Table1[[#This Row],[Amount]]</f>
        <v>0</v>
      </c>
      <c r="K341" s="139"/>
      <c r="L341" s="140">
        <f>Table1[[#This Row],[Amount]]-Table1[[#This Row],[Amount1]]</f>
        <v>0</v>
      </c>
    </row>
    <row r="342" spans="1:12" x14ac:dyDescent="0.2">
      <c r="A342" s="118"/>
      <c r="B342" s="121"/>
      <c r="C342" s="108"/>
      <c r="D342" s="109"/>
      <c r="E342" s="105" t="e">
        <f>LOOKUP(D342,Accounts!A:A,Accounts!B:B)</f>
        <v>#N/A</v>
      </c>
      <c r="F342" s="157"/>
      <c r="G342" s="108"/>
      <c r="H342" s="104">
        <f>IF(G342="y",H341+Table1[[#This Row],[Amount]],H341)</f>
        <v>0</v>
      </c>
      <c r="I342" s="139"/>
      <c r="J342" s="139">
        <f>Table1[[#This Row],[Amount]]</f>
        <v>0</v>
      </c>
      <c r="K342" s="139"/>
      <c r="L342" s="140">
        <f>Table1[[#This Row],[Amount]]-Table1[[#This Row],[Amount1]]</f>
        <v>0</v>
      </c>
    </row>
    <row r="343" spans="1:12" x14ac:dyDescent="0.2">
      <c r="A343" s="118"/>
      <c r="B343" s="121"/>
      <c r="C343" s="108"/>
      <c r="D343" s="109"/>
      <c r="E343" s="105" t="e">
        <f>LOOKUP(D343,Accounts!A:A,Accounts!B:B)</f>
        <v>#N/A</v>
      </c>
      <c r="F343" s="157"/>
      <c r="G343" s="108"/>
      <c r="H343" s="104">
        <f>IF(G343="y",H342+Table1[[#This Row],[Amount]],H342)</f>
        <v>0</v>
      </c>
      <c r="I343" s="139"/>
      <c r="J343" s="139">
        <f>Table1[[#This Row],[Amount]]</f>
        <v>0</v>
      </c>
      <c r="K343" s="139"/>
      <c r="L343" s="140">
        <f>Table1[[#This Row],[Amount]]-Table1[[#This Row],[Amount1]]</f>
        <v>0</v>
      </c>
    </row>
    <row r="344" spans="1:12" x14ac:dyDescent="0.2">
      <c r="A344" s="118"/>
      <c r="B344" s="121"/>
      <c r="C344" s="108"/>
      <c r="D344" s="109"/>
      <c r="E344" s="105" t="e">
        <f>LOOKUP(D344,Accounts!A:A,Accounts!B:B)</f>
        <v>#N/A</v>
      </c>
      <c r="F344" s="157"/>
      <c r="G344" s="108"/>
      <c r="H344" s="104">
        <f>IF(G344="y",H343+Table1[[#This Row],[Amount]],H343)</f>
        <v>0</v>
      </c>
      <c r="I344" s="139"/>
      <c r="J344" s="139">
        <f>Table1[[#This Row],[Amount]]</f>
        <v>0</v>
      </c>
      <c r="K344" s="139"/>
      <c r="L344" s="140">
        <f>Table1[[#This Row],[Amount]]-Table1[[#This Row],[Amount1]]</f>
        <v>0</v>
      </c>
    </row>
    <row r="345" spans="1:12" x14ac:dyDescent="0.2">
      <c r="A345" s="119"/>
      <c r="B345" s="96"/>
      <c r="C345" s="97"/>
      <c r="D345" s="98"/>
      <c r="E345" s="103" t="e">
        <f>LOOKUP(D345,Accounts!A:A,Accounts!B:B)</f>
        <v>#N/A</v>
      </c>
      <c r="F345" s="156"/>
      <c r="G345" s="97"/>
      <c r="H345" s="104">
        <f>IF(G345="y",H344+Table1[[#This Row],[Amount]],H344)</f>
        <v>0</v>
      </c>
      <c r="I345" s="139"/>
      <c r="J345" s="139">
        <f>Table1[[#This Row],[Amount]]</f>
        <v>0</v>
      </c>
      <c r="K345" s="139"/>
      <c r="L345" s="140">
        <f>Table1[[#This Row],[Amount]]-Table1[[#This Row],[Amount1]]</f>
        <v>0</v>
      </c>
    </row>
    <row r="346" spans="1:12" x14ac:dyDescent="0.2">
      <c r="A346" s="118"/>
      <c r="B346" s="121"/>
      <c r="C346" s="108"/>
      <c r="D346" s="109"/>
      <c r="E346" s="105" t="e">
        <f>LOOKUP(D346,Accounts!A:A,Accounts!B:B)</f>
        <v>#N/A</v>
      </c>
      <c r="F346" s="157"/>
      <c r="G346" s="108"/>
      <c r="H346" s="104">
        <f>IF(G346="y",H345+Table1[[#This Row],[Amount]],H345)</f>
        <v>0</v>
      </c>
      <c r="I346" s="139"/>
      <c r="J346" s="139">
        <f>Table1[[#This Row],[Amount]]</f>
        <v>0</v>
      </c>
      <c r="K346" s="139"/>
      <c r="L346" s="140">
        <f>Table1[[#This Row],[Amount]]-Table1[[#This Row],[Amount1]]</f>
        <v>0</v>
      </c>
    </row>
    <row r="347" spans="1:12" x14ac:dyDescent="0.2">
      <c r="A347" s="118"/>
      <c r="B347" s="121"/>
      <c r="C347" s="108"/>
      <c r="D347" s="109"/>
      <c r="E347" s="105" t="e">
        <f>LOOKUP(D347,Accounts!A:A,Accounts!B:B)</f>
        <v>#N/A</v>
      </c>
      <c r="F347" s="157"/>
      <c r="G347" s="108"/>
      <c r="H347" s="104">
        <f>IF(G347="y",H346+Table1[[#This Row],[Amount]],H346)</f>
        <v>0</v>
      </c>
      <c r="I347" s="139"/>
      <c r="J347" s="139">
        <f>Table1[[#This Row],[Amount]]</f>
        <v>0</v>
      </c>
      <c r="K347" s="139"/>
      <c r="L347" s="140">
        <f>Table1[[#This Row],[Amount]]-Table1[[#This Row],[Amount1]]</f>
        <v>0</v>
      </c>
    </row>
    <row r="348" spans="1:12" x14ac:dyDescent="0.2">
      <c r="A348" s="118"/>
      <c r="B348" s="121"/>
      <c r="C348" s="108"/>
      <c r="D348" s="109"/>
      <c r="E348" s="105" t="e">
        <f>LOOKUP(D348,Accounts!A:A,Accounts!B:B)</f>
        <v>#N/A</v>
      </c>
      <c r="F348" s="157"/>
      <c r="G348" s="108"/>
      <c r="H348" s="104">
        <f>IF(G348="y",H347+Table1[[#This Row],[Amount]],H347)</f>
        <v>0</v>
      </c>
      <c r="I348" s="139"/>
      <c r="J348" s="139">
        <f>Table1[[#This Row],[Amount]]</f>
        <v>0</v>
      </c>
      <c r="K348" s="139"/>
      <c r="L348" s="140">
        <f>Table1[[#This Row],[Amount]]-Table1[[#This Row],[Amount1]]</f>
        <v>0</v>
      </c>
    </row>
    <row r="349" spans="1:12" x14ac:dyDescent="0.2">
      <c r="A349" s="118"/>
      <c r="B349" s="121"/>
      <c r="C349" s="108"/>
      <c r="D349" s="109"/>
      <c r="E349" s="105" t="e">
        <f>LOOKUP(D349,Accounts!A:A,Accounts!B:B)</f>
        <v>#N/A</v>
      </c>
      <c r="F349" s="157"/>
      <c r="G349" s="108"/>
      <c r="H349" s="104">
        <f>IF(G349="y",H348+Table1[[#This Row],[Amount]],H348)</f>
        <v>0</v>
      </c>
      <c r="I349" s="139"/>
      <c r="J349" s="139">
        <f>Table1[[#This Row],[Amount]]</f>
        <v>0</v>
      </c>
      <c r="K349" s="139"/>
      <c r="L349" s="140">
        <f>Table1[[#This Row],[Amount]]-Table1[[#This Row],[Amount1]]</f>
        <v>0</v>
      </c>
    </row>
    <row r="350" spans="1:12" x14ac:dyDescent="0.2">
      <c r="A350" s="118"/>
      <c r="B350" s="121"/>
      <c r="C350" s="108"/>
      <c r="D350" s="109"/>
      <c r="E350" s="105" t="e">
        <f>LOOKUP(D350,Accounts!A:A,Accounts!B:B)</f>
        <v>#N/A</v>
      </c>
      <c r="F350" s="157"/>
      <c r="G350" s="108"/>
      <c r="H350" s="104">
        <f>IF(G350="y",H349+Table1[[#This Row],[Amount]],H349)</f>
        <v>0</v>
      </c>
      <c r="I350" s="139"/>
      <c r="J350" s="139">
        <f>Table1[[#This Row],[Amount]]</f>
        <v>0</v>
      </c>
      <c r="K350" s="139"/>
      <c r="L350" s="140">
        <f>Table1[[#This Row],[Amount]]-Table1[[#This Row],[Amount1]]</f>
        <v>0</v>
      </c>
    </row>
    <row r="351" spans="1:12" x14ac:dyDescent="0.2">
      <c r="A351" s="118"/>
      <c r="B351" s="121"/>
      <c r="C351" s="108"/>
      <c r="D351" s="109"/>
      <c r="E351" s="105" t="e">
        <f>LOOKUP(D351,Accounts!A:A,Accounts!B:B)</f>
        <v>#N/A</v>
      </c>
      <c r="F351" s="157"/>
      <c r="G351" s="108"/>
      <c r="H351" s="104">
        <f>IF(G351="y",H350+Table1[[#This Row],[Amount]],H350)</f>
        <v>0</v>
      </c>
      <c r="I351" s="139"/>
      <c r="J351" s="139">
        <f>Table1[[#This Row],[Amount]]</f>
        <v>0</v>
      </c>
      <c r="K351" s="139"/>
      <c r="L351" s="140">
        <f>Table1[[#This Row],[Amount]]-Table1[[#This Row],[Amount1]]</f>
        <v>0</v>
      </c>
    </row>
    <row r="352" spans="1:12" x14ac:dyDescent="0.2">
      <c r="A352" s="119"/>
      <c r="B352" s="96"/>
      <c r="C352" s="97"/>
      <c r="D352" s="98"/>
      <c r="E352" s="103" t="e">
        <f>LOOKUP(D352,Accounts!A:A,Accounts!B:B)</f>
        <v>#N/A</v>
      </c>
      <c r="F352" s="156"/>
      <c r="G352" s="97"/>
      <c r="H352" s="104">
        <f>IF(G352="y",H351+Table1[[#This Row],[Amount]],H351)</f>
        <v>0</v>
      </c>
      <c r="I352" s="139"/>
      <c r="J352" s="139">
        <f>Table1[[#This Row],[Amount]]</f>
        <v>0</v>
      </c>
      <c r="K352" s="139"/>
      <c r="L352" s="140">
        <f>Table1[[#This Row],[Amount]]-Table1[[#This Row],[Amount1]]</f>
        <v>0</v>
      </c>
    </row>
    <row r="353" spans="1:12" x14ac:dyDescent="0.2">
      <c r="A353" s="118"/>
      <c r="B353" s="121"/>
      <c r="C353" s="108"/>
      <c r="D353" s="109"/>
      <c r="E353" s="105" t="e">
        <f>LOOKUP(D353,Accounts!A:A,Accounts!B:B)</f>
        <v>#N/A</v>
      </c>
      <c r="F353" s="157"/>
      <c r="G353" s="108"/>
      <c r="H353" s="104">
        <f>IF(G353="y",H352+Table1[[#This Row],[Amount]],H352)</f>
        <v>0</v>
      </c>
      <c r="I353" s="139"/>
      <c r="J353" s="139">
        <f>Table1[[#This Row],[Amount]]</f>
        <v>0</v>
      </c>
      <c r="K353" s="139"/>
      <c r="L353" s="140">
        <f>Table1[[#This Row],[Amount]]-Table1[[#This Row],[Amount1]]</f>
        <v>0</v>
      </c>
    </row>
    <row r="354" spans="1:12" x14ac:dyDescent="0.2">
      <c r="A354" s="118"/>
      <c r="B354" s="121"/>
      <c r="C354" s="108"/>
      <c r="D354" s="109"/>
      <c r="E354" s="105" t="e">
        <f>LOOKUP(D354,Accounts!A:A,Accounts!B:B)</f>
        <v>#N/A</v>
      </c>
      <c r="F354" s="157"/>
      <c r="G354" s="108"/>
      <c r="H354" s="104">
        <f>IF(G354="y",H353+Table1[[#This Row],[Amount]],H353)</f>
        <v>0</v>
      </c>
      <c r="I354" s="139"/>
      <c r="J354" s="139">
        <f>Table1[[#This Row],[Amount]]</f>
        <v>0</v>
      </c>
      <c r="K354" s="139"/>
      <c r="L354" s="140">
        <f>Table1[[#This Row],[Amount]]-Table1[[#This Row],[Amount1]]</f>
        <v>0</v>
      </c>
    </row>
    <row r="355" spans="1:12" x14ac:dyDescent="0.2">
      <c r="A355" s="118"/>
      <c r="B355" s="121"/>
      <c r="C355" s="108"/>
      <c r="D355" s="109"/>
      <c r="E355" s="105" t="e">
        <f>LOOKUP(D355,Accounts!A:A,Accounts!B:B)</f>
        <v>#N/A</v>
      </c>
      <c r="F355" s="157"/>
      <c r="G355" s="108"/>
      <c r="H355" s="104">
        <f>IF(G355="y",H354+Table1[[#This Row],[Amount]],H354)</f>
        <v>0</v>
      </c>
      <c r="I355" s="139"/>
      <c r="J355" s="139">
        <f>Table1[[#This Row],[Amount]]</f>
        <v>0</v>
      </c>
      <c r="K355" s="139"/>
      <c r="L355" s="140">
        <f>Table1[[#This Row],[Amount]]-Table1[[#This Row],[Amount1]]</f>
        <v>0</v>
      </c>
    </row>
    <row r="356" spans="1:12" x14ac:dyDescent="0.2">
      <c r="A356" s="118"/>
      <c r="B356" s="121"/>
      <c r="C356" s="108"/>
      <c r="D356" s="109"/>
      <c r="E356" s="105" t="e">
        <f>LOOKUP(D356,Accounts!A:A,Accounts!B:B)</f>
        <v>#N/A</v>
      </c>
      <c r="F356" s="157"/>
      <c r="G356" s="108"/>
      <c r="H356" s="104">
        <f>IF(G356="y",H355+Table1[[#This Row],[Amount]],H355)</f>
        <v>0</v>
      </c>
      <c r="I356" s="139"/>
      <c r="J356" s="139">
        <f>Table1[[#This Row],[Amount]]</f>
        <v>0</v>
      </c>
      <c r="K356" s="139"/>
      <c r="L356" s="140">
        <f>Table1[[#This Row],[Amount]]-Table1[[#This Row],[Amount1]]</f>
        <v>0</v>
      </c>
    </row>
    <row r="357" spans="1:12" x14ac:dyDescent="0.2">
      <c r="A357" s="118"/>
      <c r="B357" s="121"/>
      <c r="C357" s="108"/>
      <c r="D357" s="109"/>
      <c r="E357" s="105" t="e">
        <f>LOOKUP(D357,Accounts!A:A,Accounts!B:B)</f>
        <v>#N/A</v>
      </c>
      <c r="F357" s="157"/>
      <c r="G357" s="108"/>
      <c r="H357" s="104">
        <f>IF(G357="y",H356+Table1[[#This Row],[Amount]],H356)</f>
        <v>0</v>
      </c>
      <c r="I357" s="139"/>
      <c r="J357" s="139">
        <f>Table1[[#This Row],[Amount]]</f>
        <v>0</v>
      </c>
      <c r="K357" s="139"/>
      <c r="L357" s="140">
        <f>Table1[[#This Row],[Amount]]-Table1[[#This Row],[Amount1]]</f>
        <v>0</v>
      </c>
    </row>
    <row r="358" spans="1:12" x14ac:dyDescent="0.2">
      <c r="A358" s="119"/>
      <c r="B358" s="96"/>
      <c r="C358" s="97"/>
      <c r="D358" s="98"/>
      <c r="E358" s="103" t="e">
        <f>LOOKUP(D358,Accounts!A:A,Accounts!B:B)</f>
        <v>#N/A</v>
      </c>
      <c r="F358" s="156"/>
      <c r="G358" s="97"/>
      <c r="H358" s="104">
        <f>IF(G358="y",H357+Table1[[#This Row],[Amount]],H357)</f>
        <v>0</v>
      </c>
      <c r="I358" s="139"/>
      <c r="J358" s="139">
        <f>Table1[[#This Row],[Amount]]</f>
        <v>0</v>
      </c>
      <c r="K358" s="139"/>
      <c r="L358" s="140">
        <f>Table1[[#This Row],[Amount]]-Table1[[#This Row],[Amount1]]</f>
        <v>0</v>
      </c>
    </row>
    <row r="359" spans="1:12" x14ac:dyDescent="0.2">
      <c r="A359" s="118"/>
      <c r="B359" s="121"/>
      <c r="C359" s="108"/>
      <c r="D359" s="109"/>
      <c r="E359" s="105" t="e">
        <f>LOOKUP(D359,Accounts!A:A,Accounts!B:B)</f>
        <v>#N/A</v>
      </c>
      <c r="F359" s="157"/>
      <c r="G359" s="108"/>
      <c r="H359" s="104">
        <f>IF(G359="y",H358+Table1[[#This Row],[Amount]],H358)</f>
        <v>0</v>
      </c>
      <c r="I359" s="139"/>
      <c r="J359" s="139">
        <f>Table1[[#This Row],[Amount]]</f>
        <v>0</v>
      </c>
      <c r="K359" s="139"/>
      <c r="L359" s="140">
        <f>Table1[[#This Row],[Amount]]-Table1[[#This Row],[Amount1]]</f>
        <v>0</v>
      </c>
    </row>
    <row r="360" spans="1:12" x14ac:dyDescent="0.2">
      <c r="A360" s="118"/>
      <c r="B360" s="121"/>
      <c r="C360" s="108"/>
      <c r="D360" s="109"/>
      <c r="E360" s="105" t="e">
        <f>LOOKUP(D360,Accounts!A:A,Accounts!B:B)</f>
        <v>#N/A</v>
      </c>
      <c r="F360" s="157"/>
      <c r="G360" s="108"/>
      <c r="H360" s="104">
        <f>IF(G360="y",H359+Table1[[#This Row],[Amount]],H359)</f>
        <v>0</v>
      </c>
      <c r="I360" s="139"/>
      <c r="J360" s="139">
        <f>Table1[[#This Row],[Amount]]</f>
        <v>0</v>
      </c>
      <c r="K360" s="139"/>
      <c r="L360" s="140">
        <f>Table1[[#This Row],[Amount]]-Table1[[#This Row],[Amount1]]</f>
        <v>0</v>
      </c>
    </row>
    <row r="361" spans="1:12" x14ac:dyDescent="0.2">
      <c r="A361" s="118"/>
      <c r="B361" s="121"/>
      <c r="C361" s="108"/>
      <c r="D361" s="109"/>
      <c r="E361" s="105" t="e">
        <f>LOOKUP(D361,Accounts!A:A,Accounts!B:B)</f>
        <v>#N/A</v>
      </c>
      <c r="F361" s="157"/>
      <c r="G361" s="108"/>
      <c r="H361" s="104">
        <f>IF(G361="y",H360+Table1[[#This Row],[Amount]],H360)</f>
        <v>0</v>
      </c>
      <c r="I361" s="139"/>
      <c r="J361" s="139">
        <f>Table1[[#This Row],[Amount]]</f>
        <v>0</v>
      </c>
      <c r="K361" s="139"/>
      <c r="L361" s="140">
        <f>Table1[[#This Row],[Amount]]-Table1[[#This Row],[Amount1]]</f>
        <v>0</v>
      </c>
    </row>
    <row r="362" spans="1:12" x14ac:dyDescent="0.2">
      <c r="A362" s="118"/>
      <c r="B362" s="121"/>
      <c r="C362" s="108"/>
      <c r="D362" s="109"/>
      <c r="E362" s="105" t="e">
        <f>LOOKUP(D362,Accounts!A:A,Accounts!B:B)</f>
        <v>#N/A</v>
      </c>
      <c r="F362" s="157"/>
      <c r="G362" s="108"/>
      <c r="H362" s="104">
        <f>IF(G362="y",H361+Table1[[#This Row],[Amount]],H361)</f>
        <v>0</v>
      </c>
      <c r="I362" s="139"/>
      <c r="J362" s="139">
        <f>Table1[[#This Row],[Amount]]</f>
        <v>0</v>
      </c>
      <c r="K362" s="139"/>
      <c r="L362" s="140">
        <f>Table1[[#This Row],[Amount]]-Table1[[#This Row],[Amount1]]</f>
        <v>0</v>
      </c>
    </row>
    <row r="363" spans="1:12" x14ac:dyDescent="0.2">
      <c r="A363" s="118"/>
      <c r="B363" s="121"/>
      <c r="C363" s="108"/>
      <c r="D363" s="109"/>
      <c r="E363" s="105" t="e">
        <f>LOOKUP(D363,Accounts!A:A,Accounts!B:B)</f>
        <v>#N/A</v>
      </c>
      <c r="F363" s="157"/>
      <c r="G363" s="108"/>
      <c r="H363" s="104">
        <f>IF(G363="y",H362+Table1[[#This Row],[Amount]],H362)</f>
        <v>0</v>
      </c>
      <c r="I363" s="139"/>
      <c r="J363" s="139">
        <f>Table1[[#This Row],[Amount]]</f>
        <v>0</v>
      </c>
      <c r="K363" s="139"/>
      <c r="L363" s="140">
        <f>Table1[[#This Row],[Amount]]-Table1[[#This Row],[Amount1]]</f>
        <v>0</v>
      </c>
    </row>
    <row r="364" spans="1:12" x14ac:dyDescent="0.2">
      <c r="A364" s="119"/>
      <c r="B364" s="96"/>
      <c r="C364" s="97"/>
      <c r="D364" s="98"/>
      <c r="E364" s="103" t="e">
        <f>LOOKUP(D364,Accounts!A:A,Accounts!B:B)</f>
        <v>#N/A</v>
      </c>
      <c r="F364" s="156"/>
      <c r="G364" s="97"/>
      <c r="H364" s="104">
        <f>IF(G364="y",H363+Table1[[#This Row],[Amount]],H363)</f>
        <v>0</v>
      </c>
      <c r="I364" s="139"/>
      <c r="J364" s="139">
        <f>Table1[[#This Row],[Amount]]</f>
        <v>0</v>
      </c>
      <c r="K364" s="139"/>
      <c r="L364" s="140">
        <f>Table1[[#This Row],[Amount]]-Table1[[#This Row],[Amount1]]</f>
        <v>0</v>
      </c>
    </row>
    <row r="365" spans="1:12" x14ac:dyDescent="0.2">
      <c r="A365" s="119"/>
      <c r="B365" s="96"/>
      <c r="C365" s="97"/>
      <c r="D365" s="98"/>
      <c r="E365" s="103" t="e">
        <f>LOOKUP(D365,Accounts!A:A,Accounts!B:B)</f>
        <v>#N/A</v>
      </c>
      <c r="F365" s="156"/>
      <c r="G365" s="97"/>
      <c r="H365" s="104">
        <f>IF(G365="y",H364+Table1[[#This Row],[Amount]],H364)</f>
        <v>0</v>
      </c>
      <c r="I365" s="139"/>
      <c r="J365" s="139">
        <f>Table1[[#This Row],[Amount]]</f>
        <v>0</v>
      </c>
      <c r="K365" s="139"/>
      <c r="L365" s="140">
        <f>Table1[[#This Row],[Amount]]-Table1[[#This Row],[Amount1]]</f>
        <v>0</v>
      </c>
    </row>
    <row r="366" spans="1:12" x14ac:dyDescent="0.2">
      <c r="A366" s="118"/>
      <c r="B366" s="121"/>
      <c r="C366" s="108"/>
      <c r="D366" s="109"/>
      <c r="E366" s="105" t="e">
        <f>LOOKUP(D366,Accounts!A:A,Accounts!B:B)</f>
        <v>#N/A</v>
      </c>
      <c r="F366" s="157"/>
      <c r="G366" s="108"/>
      <c r="H366" s="104">
        <f>IF(G366="y",H365+Table1[[#This Row],[Amount]],H365)</f>
        <v>0</v>
      </c>
      <c r="I366" s="139"/>
      <c r="J366" s="139">
        <f>Table1[[#This Row],[Amount]]</f>
        <v>0</v>
      </c>
      <c r="K366" s="139"/>
      <c r="L366" s="140">
        <f>Table1[[#This Row],[Amount]]-Table1[[#This Row],[Amount1]]</f>
        <v>0</v>
      </c>
    </row>
    <row r="367" spans="1:12" x14ac:dyDescent="0.2">
      <c r="A367" s="118"/>
      <c r="B367" s="121"/>
      <c r="C367" s="108"/>
      <c r="D367" s="109"/>
      <c r="E367" s="105" t="e">
        <f>LOOKUP(D367,Accounts!A:A,Accounts!B:B)</f>
        <v>#N/A</v>
      </c>
      <c r="F367" s="157"/>
      <c r="G367" s="108"/>
      <c r="H367" s="104">
        <f>IF(G367="y",H366+Table1[[#This Row],[Amount]],H366)</f>
        <v>0</v>
      </c>
      <c r="I367" s="139"/>
      <c r="J367" s="139">
        <f>Table1[[#This Row],[Amount]]</f>
        <v>0</v>
      </c>
      <c r="K367" s="139"/>
      <c r="L367" s="140">
        <f>Table1[[#This Row],[Amount]]-Table1[[#This Row],[Amount1]]</f>
        <v>0</v>
      </c>
    </row>
    <row r="368" spans="1:12" x14ac:dyDescent="0.2">
      <c r="A368" s="118"/>
      <c r="B368" s="121"/>
      <c r="C368" s="108"/>
      <c r="D368" s="109"/>
      <c r="E368" s="105" t="e">
        <f>LOOKUP(D368,Accounts!A:A,Accounts!B:B)</f>
        <v>#N/A</v>
      </c>
      <c r="F368" s="157"/>
      <c r="G368" s="108"/>
      <c r="H368" s="104">
        <f>IF(G368="y",H367+Table1[[#This Row],[Amount]],H367)</f>
        <v>0</v>
      </c>
      <c r="I368" s="139"/>
      <c r="J368" s="139">
        <f>Table1[[#This Row],[Amount]]</f>
        <v>0</v>
      </c>
      <c r="K368" s="139"/>
      <c r="L368" s="140">
        <f>Table1[[#This Row],[Amount]]-Table1[[#This Row],[Amount1]]</f>
        <v>0</v>
      </c>
    </row>
    <row r="369" spans="1:12" x14ac:dyDescent="0.2">
      <c r="A369" s="118"/>
      <c r="B369" s="121"/>
      <c r="C369" s="108"/>
      <c r="D369" s="109"/>
      <c r="E369" s="105" t="e">
        <f>LOOKUP(D369,Accounts!A:A,Accounts!B:B)</f>
        <v>#N/A</v>
      </c>
      <c r="F369" s="157"/>
      <c r="G369" s="108"/>
      <c r="H369" s="104">
        <f>IF(G369="y",H368+Table1[[#This Row],[Amount]],H368)</f>
        <v>0</v>
      </c>
      <c r="I369" s="139"/>
      <c r="J369" s="139">
        <f>Table1[[#This Row],[Amount]]</f>
        <v>0</v>
      </c>
      <c r="K369" s="139"/>
      <c r="L369" s="140">
        <f>Table1[[#This Row],[Amount]]-Table1[[#This Row],[Amount1]]</f>
        <v>0</v>
      </c>
    </row>
    <row r="370" spans="1:12" x14ac:dyDescent="0.2">
      <c r="A370" s="118"/>
      <c r="B370" s="121"/>
      <c r="C370" s="108"/>
      <c r="D370" s="109"/>
      <c r="E370" s="105" t="e">
        <f>LOOKUP(D370,Accounts!A:A,Accounts!B:B)</f>
        <v>#N/A</v>
      </c>
      <c r="F370" s="157"/>
      <c r="G370" s="108"/>
      <c r="H370" s="104">
        <f>IF(G370="y",H369+Table1[[#This Row],[Amount]],H369)</f>
        <v>0</v>
      </c>
      <c r="I370" s="139"/>
      <c r="J370" s="139">
        <f>Table1[[#This Row],[Amount]]</f>
        <v>0</v>
      </c>
      <c r="K370" s="139"/>
      <c r="L370" s="140">
        <f>Table1[[#This Row],[Amount]]-Table1[[#This Row],[Amount1]]</f>
        <v>0</v>
      </c>
    </row>
    <row r="371" spans="1:12" x14ac:dyDescent="0.2">
      <c r="A371" s="118"/>
      <c r="B371" s="121"/>
      <c r="C371" s="108"/>
      <c r="D371" s="109"/>
      <c r="E371" s="105" t="e">
        <f>LOOKUP(D371,Accounts!A:A,Accounts!B:B)</f>
        <v>#N/A</v>
      </c>
      <c r="F371" s="157"/>
      <c r="G371" s="108"/>
      <c r="H371" s="104">
        <f>IF(G371="y",H370+Table1[[#This Row],[Amount]],H370)</f>
        <v>0</v>
      </c>
      <c r="I371" s="139"/>
      <c r="J371" s="139">
        <f>Table1[[#This Row],[Amount]]</f>
        <v>0</v>
      </c>
      <c r="K371" s="139"/>
      <c r="L371" s="140">
        <f>Table1[[#This Row],[Amount]]-Table1[[#This Row],[Amount1]]</f>
        <v>0</v>
      </c>
    </row>
    <row r="372" spans="1:12" x14ac:dyDescent="0.2">
      <c r="A372" s="118"/>
      <c r="B372" s="121"/>
      <c r="C372" s="108"/>
      <c r="D372" s="109"/>
      <c r="E372" s="105" t="e">
        <f>LOOKUP(D372,Accounts!A:A,Accounts!B:B)</f>
        <v>#N/A</v>
      </c>
      <c r="F372" s="157"/>
      <c r="G372" s="108"/>
      <c r="H372" s="104">
        <f>IF(G372="y",H371+Table1[[#This Row],[Amount]],H371)</f>
        <v>0</v>
      </c>
      <c r="I372" s="139"/>
      <c r="J372" s="139">
        <f>Table1[[#This Row],[Amount]]</f>
        <v>0</v>
      </c>
      <c r="K372" s="139"/>
      <c r="L372" s="140">
        <f>Table1[[#This Row],[Amount]]-Table1[[#This Row],[Amount1]]</f>
        <v>0</v>
      </c>
    </row>
    <row r="373" spans="1:12" x14ac:dyDescent="0.2">
      <c r="A373" s="118"/>
      <c r="B373" s="121"/>
      <c r="C373" s="108"/>
      <c r="D373" s="109"/>
      <c r="E373" s="105" t="e">
        <f>LOOKUP(D373,Accounts!A:A,Accounts!B:B)</f>
        <v>#N/A</v>
      </c>
      <c r="F373" s="157"/>
      <c r="G373" s="108"/>
      <c r="H373" s="104">
        <f>IF(G373="y",H372+Table1[[#This Row],[Amount]],H372)</f>
        <v>0</v>
      </c>
      <c r="I373" s="139"/>
      <c r="J373" s="139">
        <f>Table1[[#This Row],[Amount]]</f>
        <v>0</v>
      </c>
      <c r="K373" s="139"/>
      <c r="L373" s="140">
        <f>Table1[[#This Row],[Amount]]-Table1[[#This Row],[Amount1]]</f>
        <v>0</v>
      </c>
    </row>
    <row r="374" spans="1:12" x14ac:dyDescent="0.2">
      <c r="A374" s="118"/>
      <c r="B374" s="121"/>
      <c r="C374" s="108"/>
      <c r="D374" s="109"/>
      <c r="E374" s="105" t="e">
        <f>LOOKUP(D374,Accounts!A:A,Accounts!B:B)</f>
        <v>#N/A</v>
      </c>
      <c r="F374" s="157"/>
      <c r="G374" s="108"/>
      <c r="H374" s="104">
        <f>IF(G374="y",H373+Table1[[#This Row],[Amount]],H373)</f>
        <v>0</v>
      </c>
      <c r="I374" s="139"/>
      <c r="J374" s="139">
        <f>Table1[[#This Row],[Amount]]</f>
        <v>0</v>
      </c>
      <c r="K374" s="139"/>
      <c r="L374" s="140">
        <f>Table1[[#This Row],[Amount]]-Table1[[#This Row],[Amount1]]</f>
        <v>0</v>
      </c>
    </row>
    <row r="375" spans="1:12" x14ac:dyDescent="0.2">
      <c r="A375" s="118"/>
      <c r="B375" s="121"/>
      <c r="C375" s="108"/>
      <c r="D375" s="109"/>
      <c r="E375" s="105" t="e">
        <f>LOOKUP(D375,Accounts!A:A,Accounts!B:B)</f>
        <v>#N/A</v>
      </c>
      <c r="F375" s="157"/>
      <c r="G375" s="108"/>
      <c r="H375" s="104">
        <f>IF(G375="y",H374+Table1[[#This Row],[Amount]],H374)</f>
        <v>0</v>
      </c>
      <c r="I375" s="139"/>
      <c r="J375" s="139">
        <f>Table1[[#This Row],[Amount]]</f>
        <v>0</v>
      </c>
      <c r="K375" s="139"/>
      <c r="L375" s="140">
        <f>Table1[[#This Row],[Amount]]-Table1[[#This Row],[Amount1]]</f>
        <v>0</v>
      </c>
    </row>
    <row r="376" spans="1:12" x14ac:dyDescent="0.2">
      <c r="A376" s="118"/>
      <c r="B376" s="121"/>
      <c r="C376" s="108"/>
      <c r="D376" s="109"/>
      <c r="E376" s="105" t="e">
        <f>LOOKUP(D376,Accounts!A:A,Accounts!B:B)</f>
        <v>#N/A</v>
      </c>
      <c r="F376" s="157"/>
      <c r="G376" s="108"/>
      <c r="H376" s="104">
        <f>IF(G376="y",H375+Table1[[#This Row],[Amount]],H375)</f>
        <v>0</v>
      </c>
      <c r="I376" s="139"/>
      <c r="J376" s="139">
        <f>Table1[[#This Row],[Amount]]</f>
        <v>0</v>
      </c>
      <c r="K376" s="139"/>
      <c r="L376" s="140">
        <f>Table1[[#This Row],[Amount]]-Table1[[#This Row],[Amount1]]</f>
        <v>0</v>
      </c>
    </row>
    <row r="377" spans="1:12" x14ac:dyDescent="0.2">
      <c r="A377" s="118"/>
      <c r="B377" s="121"/>
      <c r="C377" s="108"/>
      <c r="D377" s="109"/>
      <c r="E377" s="105" t="e">
        <f>LOOKUP(D377,Accounts!A:A,Accounts!B:B)</f>
        <v>#N/A</v>
      </c>
      <c r="F377" s="157"/>
      <c r="G377" s="108"/>
      <c r="H377" s="104">
        <f>IF(G377="y",H376+Table1[[#This Row],[Amount]],H376)</f>
        <v>0</v>
      </c>
      <c r="I377" s="139"/>
      <c r="J377" s="139">
        <f>Table1[[#This Row],[Amount]]</f>
        <v>0</v>
      </c>
      <c r="K377" s="139"/>
      <c r="L377" s="140">
        <f>Table1[[#This Row],[Amount]]-Table1[[#This Row],[Amount1]]</f>
        <v>0</v>
      </c>
    </row>
    <row r="378" spans="1:12" x14ac:dyDescent="0.2">
      <c r="A378" s="119"/>
      <c r="B378" s="96"/>
      <c r="C378" s="97"/>
      <c r="D378" s="98"/>
      <c r="E378" s="103" t="e">
        <f>LOOKUP(D378,Accounts!A:A,Accounts!B:B)</f>
        <v>#N/A</v>
      </c>
      <c r="F378" s="156"/>
      <c r="G378" s="97"/>
      <c r="H378" s="104">
        <f>IF(G378="y",H377+Table1[[#This Row],[Amount]],H377)</f>
        <v>0</v>
      </c>
      <c r="I378" s="139"/>
      <c r="J378" s="139">
        <f>Table1[[#This Row],[Amount]]</f>
        <v>0</v>
      </c>
      <c r="K378" s="139"/>
      <c r="L378" s="140">
        <f>Table1[[#This Row],[Amount]]-Table1[[#This Row],[Amount1]]</f>
        <v>0</v>
      </c>
    </row>
    <row r="379" spans="1:12" x14ac:dyDescent="0.2">
      <c r="A379" s="118"/>
      <c r="B379" s="121"/>
      <c r="C379" s="108"/>
      <c r="D379" s="109"/>
      <c r="E379" s="105" t="e">
        <f>LOOKUP(D379,Accounts!A:A,Accounts!B:B)</f>
        <v>#N/A</v>
      </c>
      <c r="F379" s="157"/>
      <c r="G379" s="108"/>
      <c r="H379" s="104">
        <f>IF(G379="y",H378+Table1[[#This Row],[Amount]],H378)</f>
        <v>0</v>
      </c>
      <c r="I379" s="139"/>
      <c r="J379" s="139">
        <f>Table1[[#This Row],[Amount]]</f>
        <v>0</v>
      </c>
      <c r="K379" s="139"/>
      <c r="L379" s="140">
        <f>Table1[[#This Row],[Amount]]-Table1[[#This Row],[Amount1]]</f>
        <v>0</v>
      </c>
    </row>
    <row r="380" spans="1:12" x14ac:dyDescent="0.2">
      <c r="A380" s="118"/>
      <c r="B380" s="121"/>
      <c r="C380" s="108"/>
      <c r="D380" s="109"/>
      <c r="E380" s="105" t="e">
        <f>LOOKUP(D380,Accounts!A:A,Accounts!B:B)</f>
        <v>#N/A</v>
      </c>
      <c r="F380" s="157"/>
      <c r="G380" s="108"/>
      <c r="H380" s="104">
        <f>IF(G380="y",H379+Table1[[#This Row],[Amount]],H379)</f>
        <v>0</v>
      </c>
      <c r="I380" s="139"/>
      <c r="J380" s="139">
        <f>Table1[[#This Row],[Amount]]</f>
        <v>0</v>
      </c>
      <c r="K380" s="139"/>
      <c r="L380" s="140">
        <f>Table1[[#This Row],[Amount]]-Table1[[#This Row],[Amount1]]</f>
        <v>0</v>
      </c>
    </row>
    <row r="381" spans="1:12" x14ac:dyDescent="0.2">
      <c r="A381" s="118"/>
      <c r="B381" s="121"/>
      <c r="C381" s="108"/>
      <c r="D381" s="109"/>
      <c r="E381" s="105" t="e">
        <f>LOOKUP(D381,Accounts!A:A,Accounts!B:B)</f>
        <v>#N/A</v>
      </c>
      <c r="F381" s="157"/>
      <c r="G381" s="108"/>
      <c r="H381" s="104">
        <f>IF(G381="y",H380+Table1[[#This Row],[Amount]],H380)</f>
        <v>0</v>
      </c>
      <c r="I381" s="139"/>
      <c r="J381" s="139">
        <f>Table1[[#This Row],[Amount]]</f>
        <v>0</v>
      </c>
      <c r="K381" s="139"/>
      <c r="L381" s="140">
        <f>Table1[[#This Row],[Amount]]-Table1[[#This Row],[Amount1]]</f>
        <v>0</v>
      </c>
    </row>
    <row r="382" spans="1:12" x14ac:dyDescent="0.2">
      <c r="A382" s="119"/>
      <c r="B382" s="96"/>
      <c r="C382" s="97"/>
      <c r="D382" s="98"/>
      <c r="E382" s="103" t="e">
        <f>LOOKUP(D382,Accounts!A:A,Accounts!B:B)</f>
        <v>#N/A</v>
      </c>
      <c r="F382" s="156"/>
      <c r="G382" s="97"/>
      <c r="H382" s="104">
        <f>IF(G382="y",H381+Table1[[#This Row],[Amount]],H381)</f>
        <v>0</v>
      </c>
      <c r="I382" s="139"/>
      <c r="J382" s="139">
        <f>Table1[[#This Row],[Amount]]</f>
        <v>0</v>
      </c>
      <c r="K382" s="139"/>
      <c r="L382" s="140">
        <f>Table1[[#This Row],[Amount]]-Table1[[#This Row],[Amount1]]</f>
        <v>0</v>
      </c>
    </row>
    <row r="383" spans="1:12" x14ac:dyDescent="0.2">
      <c r="A383" s="119"/>
      <c r="B383" s="96"/>
      <c r="C383" s="97"/>
      <c r="D383" s="98"/>
      <c r="E383" s="103" t="e">
        <f>LOOKUP(D383,Accounts!A:A,Accounts!B:B)</f>
        <v>#N/A</v>
      </c>
      <c r="F383" s="156"/>
      <c r="G383" s="97"/>
      <c r="H383" s="104">
        <f>IF(G383="y",H382+Table1[[#This Row],[Amount]],H382)</f>
        <v>0</v>
      </c>
      <c r="I383" s="139"/>
      <c r="J383" s="139">
        <f>Table1[[#This Row],[Amount]]</f>
        <v>0</v>
      </c>
      <c r="K383" s="139"/>
      <c r="L383" s="140">
        <f>Table1[[#This Row],[Amount]]-Table1[[#This Row],[Amount1]]</f>
        <v>0</v>
      </c>
    </row>
    <row r="384" spans="1:12" x14ac:dyDescent="0.2">
      <c r="A384" s="119"/>
      <c r="B384" s="96"/>
      <c r="C384" s="97"/>
      <c r="D384" s="98"/>
      <c r="E384" s="103" t="e">
        <f>LOOKUP(D384,Accounts!A:A,Accounts!B:B)</f>
        <v>#N/A</v>
      </c>
      <c r="F384" s="156"/>
      <c r="G384" s="97"/>
      <c r="H384" s="104">
        <f>IF(G384="y",H383+Table1[[#This Row],[Amount]],H383)</f>
        <v>0</v>
      </c>
      <c r="I384" s="139"/>
      <c r="J384" s="139">
        <f>Table1[[#This Row],[Amount]]</f>
        <v>0</v>
      </c>
      <c r="K384" s="139"/>
      <c r="L384" s="140">
        <f>Table1[[#This Row],[Amount]]-Table1[[#This Row],[Amount1]]</f>
        <v>0</v>
      </c>
    </row>
    <row r="385" spans="1:12" x14ac:dyDescent="0.2">
      <c r="A385" s="118"/>
      <c r="B385" s="121"/>
      <c r="C385" s="108"/>
      <c r="D385" s="109"/>
      <c r="E385" s="105" t="e">
        <f>LOOKUP(D385,Accounts!A:A,Accounts!B:B)</f>
        <v>#N/A</v>
      </c>
      <c r="F385" s="157"/>
      <c r="G385" s="108"/>
      <c r="H385" s="104">
        <f>IF(G385="y",H384+Table1[[#This Row],[Amount]],H384)</f>
        <v>0</v>
      </c>
      <c r="I385" s="139"/>
      <c r="J385" s="139">
        <f>Table1[[#This Row],[Amount]]</f>
        <v>0</v>
      </c>
      <c r="K385" s="139"/>
      <c r="L385" s="140">
        <f>Table1[[#This Row],[Amount]]-Table1[[#This Row],[Amount1]]</f>
        <v>0</v>
      </c>
    </row>
    <row r="386" spans="1:12" x14ac:dyDescent="0.2">
      <c r="A386" s="119"/>
      <c r="B386" s="96"/>
      <c r="C386" s="97"/>
      <c r="D386" s="98"/>
      <c r="E386" s="103" t="e">
        <f>LOOKUP(D386,Accounts!A:A,Accounts!B:B)</f>
        <v>#N/A</v>
      </c>
      <c r="F386" s="156"/>
      <c r="G386" s="97"/>
      <c r="H386" s="104">
        <f>IF(G386="y",H385+Table1[[#This Row],[Amount]],H385)</f>
        <v>0</v>
      </c>
      <c r="I386" s="139"/>
      <c r="J386" s="139">
        <f>Table1[[#This Row],[Amount]]</f>
        <v>0</v>
      </c>
      <c r="K386" s="139"/>
      <c r="L386" s="140">
        <f>Table1[[#This Row],[Amount]]-Table1[[#This Row],[Amount1]]</f>
        <v>0</v>
      </c>
    </row>
    <row r="387" spans="1:12" x14ac:dyDescent="0.2">
      <c r="A387" s="119"/>
      <c r="B387" s="96"/>
      <c r="C387" s="97"/>
      <c r="D387" s="98"/>
      <c r="E387" s="103" t="e">
        <f>LOOKUP(D387,Accounts!A:A,Accounts!B:B)</f>
        <v>#N/A</v>
      </c>
      <c r="F387" s="156"/>
      <c r="G387" s="97"/>
      <c r="H387" s="104">
        <f>IF(G387="y",H386+Table1[[#This Row],[Amount]],H386)</f>
        <v>0</v>
      </c>
      <c r="I387" s="139"/>
      <c r="J387" s="139">
        <f>Table1[[#This Row],[Amount]]</f>
        <v>0</v>
      </c>
      <c r="K387" s="139"/>
      <c r="L387" s="140">
        <f>Table1[[#This Row],[Amount]]-Table1[[#This Row],[Amount1]]</f>
        <v>0</v>
      </c>
    </row>
    <row r="388" spans="1:12" x14ac:dyDescent="0.2">
      <c r="A388" s="119"/>
      <c r="B388" s="96"/>
      <c r="C388" s="97"/>
      <c r="D388" s="98"/>
      <c r="E388" s="103" t="e">
        <f>LOOKUP(D388,Accounts!A:A,Accounts!B:B)</f>
        <v>#N/A</v>
      </c>
      <c r="F388" s="156"/>
      <c r="G388" s="97"/>
      <c r="H388" s="104">
        <f>IF(G388="y",H387+Table1[[#This Row],[Amount]],H387)</f>
        <v>0</v>
      </c>
      <c r="I388" s="139"/>
      <c r="J388" s="139">
        <f>Table1[[#This Row],[Amount]]</f>
        <v>0</v>
      </c>
      <c r="K388" s="139"/>
      <c r="L388" s="140">
        <f>Table1[[#This Row],[Amount]]-Table1[[#This Row],[Amount1]]</f>
        <v>0</v>
      </c>
    </row>
    <row r="389" spans="1:12" x14ac:dyDescent="0.2">
      <c r="A389" s="119"/>
      <c r="B389" s="96"/>
      <c r="C389" s="97"/>
      <c r="D389" s="98"/>
      <c r="E389" s="103" t="e">
        <f>LOOKUP(D389,Accounts!A:A,Accounts!B:B)</f>
        <v>#N/A</v>
      </c>
      <c r="F389" s="156"/>
      <c r="G389" s="97"/>
      <c r="H389" s="104">
        <f>IF(G389="y",H388+Table1[[#This Row],[Amount]],H388)</f>
        <v>0</v>
      </c>
      <c r="I389" s="139"/>
      <c r="J389" s="139">
        <f>Table1[[#This Row],[Amount]]</f>
        <v>0</v>
      </c>
      <c r="K389" s="139"/>
      <c r="L389" s="140">
        <f>Table1[[#This Row],[Amount]]-Table1[[#This Row],[Amount1]]</f>
        <v>0</v>
      </c>
    </row>
    <row r="390" spans="1:12" x14ac:dyDescent="0.2">
      <c r="A390" s="118"/>
      <c r="B390" s="96"/>
      <c r="C390" s="108"/>
      <c r="D390" s="109"/>
      <c r="E390" s="105" t="e">
        <f>LOOKUP(D390,Accounts!A:A,Accounts!B:B)</f>
        <v>#N/A</v>
      </c>
      <c r="F390" s="157"/>
      <c r="G390" s="97"/>
      <c r="H390" s="104">
        <f>IF(G390="y",H389+Table1[[#This Row],[Amount]],H389)</f>
        <v>0</v>
      </c>
      <c r="I390" s="139"/>
      <c r="J390" s="139">
        <f>Table1[[#This Row],[Amount]]</f>
        <v>0</v>
      </c>
      <c r="K390" s="139"/>
      <c r="L390" s="140">
        <f>Table1[[#This Row],[Amount]]-Table1[[#This Row],[Amount1]]</f>
        <v>0</v>
      </c>
    </row>
    <row r="391" spans="1:12" x14ac:dyDescent="0.2">
      <c r="A391" s="119"/>
      <c r="B391" s="96"/>
      <c r="C391" s="97"/>
      <c r="D391" s="98"/>
      <c r="E391" s="103" t="e">
        <f>LOOKUP(D391,Accounts!A:A,Accounts!B:B)</f>
        <v>#N/A</v>
      </c>
      <c r="F391" s="156"/>
      <c r="G391" s="97"/>
      <c r="H391" s="104">
        <f>IF(G391="y",H390+Table1[[#This Row],[Amount]],H390)</f>
        <v>0</v>
      </c>
      <c r="I391" s="139"/>
      <c r="J391" s="139">
        <f>Table1[[#This Row],[Amount]]</f>
        <v>0</v>
      </c>
      <c r="K391" s="139"/>
      <c r="L391" s="140">
        <f>Table1[[#This Row],[Amount]]-Table1[[#This Row],[Amount1]]</f>
        <v>0</v>
      </c>
    </row>
    <row r="392" spans="1:12" x14ac:dyDescent="0.2">
      <c r="A392" s="118"/>
      <c r="B392" s="96"/>
      <c r="C392" s="108"/>
      <c r="D392" s="109"/>
      <c r="E392" s="105" t="e">
        <f>LOOKUP(D392,Accounts!A:A,Accounts!B:B)</f>
        <v>#N/A</v>
      </c>
      <c r="F392" s="157"/>
      <c r="G392" s="97"/>
      <c r="H392" s="104">
        <f>IF(G392="y",H391+Table1[[#This Row],[Amount]],H391)</f>
        <v>0</v>
      </c>
      <c r="I392" s="139"/>
      <c r="J392" s="139">
        <f>Table1[[#This Row],[Amount]]</f>
        <v>0</v>
      </c>
      <c r="K392" s="139"/>
      <c r="L392" s="140">
        <f>Table1[[#This Row],[Amount]]-Table1[[#This Row],[Amount1]]</f>
        <v>0</v>
      </c>
    </row>
    <row r="393" spans="1:12" x14ac:dyDescent="0.2">
      <c r="A393" s="118"/>
      <c r="B393" s="96"/>
      <c r="C393" s="108"/>
      <c r="D393" s="109"/>
      <c r="E393" s="105" t="e">
        <f>LOOKUP(D393,Accounts!A:A,Accounts!B:B)</f>
        <v>#N/A</v>
      </c>
      <c r="F393" s="157"/>
      <c r="G393" s="97"/>
      <c r="H393" s="104">
        <f>IF(G393="y",H392+Table1[[#This Row],[Amount]],H392)</f>
        <v>0</v>
      </c>
      <c r="I393" s="139"/>
      <c r="J393" s="139">
        <f>Table1[[#This Row],[Amount]]</f>
        <v>0</v>
      </c>
      <c r="K393" s="139"/>
      <c r="L393" s="140">
        <f>Table1[[#This Row],[Amount]]-Table1[[#This Row],[Amount1]]</f>
        <v>0</v>
      </c>
    </row>
    <row r="394" spans="1:12" x14ac:dyDescent="0.2">
      <c r="A394" s="118"/>
      <c r="B394" s="96"/>
      <c r="C394" s="108"/>
      <c r="D394" s="109"/>
      <c r="E394" s="105" t="e">
        <f>LOOKUP(D394,Accounts!A:A,Accounts!B:B)</f>
        <v>#N/A</v>
      </c>
      <c r="F394" s="157"/>
      <c r="G394" s="97"/>
      <c r="H394" s="104">
        <f>IF(G394="y",H393+Table1[[#This Row],[Amount]],H393)</f>
        <v>0</v>
      </c>
      <c r="I394" s="139"/>
      <c r="J394" s="139">
        <f>Table1[[#This Row],[Amount]]</f>
        <v>0</v>
      </c>
      <c r="K394" s="139"/>
      <c r="L394" s="140">
        <f>Table1[[#This Row],[Amount]]-Table1[[#This Row],[Amount1]]</f>
        <v>0</v>
      </c>
    </row>
    <row r="395" spans="1:12" x14ac:dyDescent="0.2">
      <c r="A395" s="118"/>
      <c r="B395" s="96"/>
      <c r="C395" s="108"/>
      <c r="D395" s="109"/>
      <c r="E395" s="105" t="e">
        <f>LOOKUP(D395,Accounts!A:A,Accounts!B:B)</f>
        <v>#N/A</v>
      </c>
      <c r="F395" s="157"/>
      <c r="G395" s="97"/>
      <c r="H395" s="104">
        <f>IF(G395="y",H394+Table1[[#This Row],[Amount]],H394)</f>
        <v>0</v>
      </c>
      <c r="I395" s="139"/>
      <c r="J395" s="139">
        <f>Table1[[#This Row],[Amount]]</f>
        <v>0</v>
      </c>
      <c r="K395" s="139"/>
      <c r="L395" s="140">
        <f>Table1[[#This Row],[Amount]]-Table1[[#This Row],[Amount1]]</f>
        <v>0</v>
      </c>
    </row>
    <row r="396" spans="1:12" x14ac:dyDescent="0.2">
      <c r="A396" s="118"/>
      <c r="B396" s="96"/>
      <c r="C396" s="108"/>
      <c r="D396" s="109"/>
      <c r="E396" s="105" t="e">
        <f>LOOKUP(D396,Accounts!A:A,Accounts!B:B)</f>
        <v>#N/A</v>
      </c>
      <c r="F396" s="157"/>
      <c r="G396" s="97"/>
      <c r="H396" s="104">
        <f>IF(G396="y",H395+Table1[[#This Row],[Amount]],H395)</f>
        <v>0</v>
      </c>
      <c r="I396" s="139"/>
      <c r="J396" s="139">
        <f>Table1[[#This Row],[Amount]]</f>
        <v>0</v>
      </c>
      <c r="K396" s="139"/>
      <c r="L396" s="140">
        <f>Table1[[#This Row],[Amount]]-Table1[[#This Row],[Amount1]]</f>
        <v>0</v>
      </c>
    </row>
    <row r="397" spans="1:12" x14ac:dyDescent="0.2">
      <c r="A397" s="118"/>
      <c r="B397" s="96"/>
      <c r="C397" s="108"/>
      <c r="D397" s="109"/>
      <c r="E397" s="105" t="e">
        <f>LOOKUP(D397,Accounts!A:A,Accounts!B:B)</f>
        <v>#N/A</v>
      </c>
      <c r="F397" s="157"/>
      <c r="G397" s="97"/>
      <c r="H397" s="104">
        <f>IF(G397="y",H396+Table1[[#This Row],[Amount]],H396)</f>
        <v>0</v>
      </c>
      <c r="I397" s="139"/>
      <c r="J397" s="139">
        <f>Table1[[#This Row],[Amount]]</f>
        <v>0</v>
      </c>
      <c r="K397" s="139"/>
      <c r="L397" s="140">
        <f>Table1[[#This Row],[Amount]]-Table1[[#This Row],[Amount1]]</f>
        <v>0</v>
      </c>
    </row>
    <row r="398" spans="1:12" x14ac:dyDescent="0.2">
      <c r="A398" s="118"/>
      <c r="B398" s="96"/>
      <c r="C398" s="108"/>
      <c r="D398" s="109"/>
      <c r="E398" s="105" t="e">
        <f>LOOKUP(D398,Accounts!A:A,Accounts!B:B)</f>
        <v>#N/A</v>
      </c>
      <c r="F398" s="157"/>
      <c r="G398" s="97"/>
      <c r="H398" s="104">
        <f>IF(G398="y",H397+Table1[[#This Row],[Amount]],H397)</f>
        <v>0</v>
      </c>
      <c r="I398" s="139"/>
      <c r="J398" s="139">
        <f>Table1[[#This Row],[Amount]]</f>
        <v>0</v>
      </c>
      <c r="K398" s="139"/>
      <c r="L398" s="140">
        <f>Table1[[#This Row],[Amount]]-Table1[[#This Row],[Amount1]]</f>
        <v>0</v>
      </c>
    </row>
    <row r="399" spans="1:12" x14ac:dyDescent="0.2">
      <c r="A399" s="118"/>
      <c r="B399" s="96"/>
      <c r="C399" s="108"/>
      <c r="D399" s="109"/>
      <c r="E399" s="105" t="e">
        <f>LOOKUP(D399,Accounts!A:A,Accounts!B:B)</f>
        <v>#N/A</v>
      </c>
      <c r="F399" s="157"/>
      <c r="G399" s="97"/>
      <c r="H399" s="104">
        <f>IF(G399="y",H398+Table1[[#This Row],[Amount]],H398)</f>
        <v>0</v>
      </c>
      <c r="I399" s="139"/>
      <c r="J399" s="139">
        <f>Table1[[#This Row],[Amount]]</f>
        <v>0</v>
      </c>
      <c r="K399" s="139"/>
      <c r="L399" s="140">
        <f>Table1[[#This Row],[Amount]]-Table1[[#This Row],[Amount1]]</f>
        <v>0</v>
      </c>
    </row>
    <row r="400" spans="1:12" x14ac:dyDescent="0.2">
      <c r="A400" s="118"/>
      <c r="B400" s="96"/>
      <c r="C400" s="108"/>
      <c r="D400" s="109"/>
      <c r="E400" s="105" t="e">
        <f>LOOKUP(D400,Accounts!A:A,Accounts!B:B)</f>
        <v>#N/A</v>
      </c>
      <c r="F400" s="157"/>
      <c r="G400" s="97"/>
      <c r="H400" s="104">
        <f>IF(G400="y",H399+Table1[[#This Row],[Amount]],H399)</f>
        <v>0</v>
      </c>
      <c r="I400" s="139"/>
      <c r="J400" s="139">
        <f>Table1[[#This Row],[Amount]]</f>
        <v>0</v>
      </c>
      <c r="K400" s="139"/>
      <c r="L400" s="140">
        <f>Table1[[#This Row],[Amount]]-Table1[[#This Row],[Amount1]]</f>
        <v>0</v>
      </c>
    </row>
    <row r="401" spans="1:12" x14ac:dyDescent="0.2">
      <c r="A401" s="118"/>
      <c r="B401" s="96"/>
      <c r="C401" s="108"/>
      <c r="D401" s="109"/>
      <c r="E401" s="105" t="e">
        <f>LOOKUP(D401,Accounts!A:A,Accounts!B:B)</f>
        <v>#N/A</v>
      </c>
      <c r="F401" s="157"/>
      <c r="G401" s="97"/>
      <c r="H401" s="104">
        <f>IF(G401="y",H400+Table1[[#This Row],[Amount]],H400)</f>
        <v>0</v>
      </c>
      <c r="I401" s="139"/>
      <c r="J401" s="139">
        <f>Table1[[#This Row],[Amount]]</f>
        <v>0</v>
      </c>
      <c r="K401" s="139"/>
      <c r="L401" s="140">
        <f>Table1[[#This Row],[Amount]]-Table1[[#This Row],[Amount1]]</f>
        <v>0</v>
      </c>
    </row>
    <row r="402" spans="1:12" x14ac:dyDescent="0.2">
      <c r="A402" s="119"/>
      <c r="B402" s="96"/>
      <c r="C402" s="97"/>
      <c r="D402" s="98"/>
      <c r="E402" s="103" t="e">
        <f>LOOKUP(D402,Accounts!A:A,Accounts!B:B)</f>
        <v>#N/A</v>
      </c>
      <c r="F402" s="156"/>
      <c r="G402" s="97"/>
      <c r="H402" s="104">
        <f>IF(G402="y",H401+Table1[[#This Row],[Amount]],H401)</f>
        <v>0</v>
      </c>
      <c r="I402" s="139"/>
      <c r="J402" s="139">
        <f>Table1[[#This Row],[Amount]]</f>
        <v>0</v>
      </c>
      <c r="K402" s="139"/>
      <c r="L402" s="140">
        <f>Table1[[#This Row],[Amount]]-Table1[[#This Row],[Amount1]]</f>
        <v>0</v>
      </c>
    </row>
    <row r="403" spans="1:12" x14ac:dyDescent="0.2">
      <c r="A403" s="119"/>
      <c r="B403" s="96"/>
      <c r="C403" s="97"/>
      <c r="D403" s="98"/>
      <c r="E403" s="103" t="e">
        <f>LOOKUP(D403,Accounts!A:A,Accounts!B:B)</f>
        <v>#N/A</v>
      </c>
      <c r="F403" s="156"/>
      <c r="G403" s="97"/>
      <c r="H403" s="104">
        <f>IF(G403="y",H402+Table1[[#This Row],[Amount]],H402)</f>
        <v>0</v>
      </c>
      <c r="I403" s="139"/>
      <c r="J403" s="139">
        <f>Table1[[#This Row],[Amount]]</f>
        <v>0</v>
      </c>
      <c r="K403" s="139"/>
      <c r="L403" s="140">
        <f>Table1[[#This Row],[Amount]]-Table1[[#This Row],[Amount1]]</f>
        <v>0</v>
      </c>
    </row>
    <row r="404" spans="1:12" x14ac:dyDescent="0.2">
      <c r="A404" s="119"/>
      <c r="B404" s="96"/>
      <c r="C404" s="97"/>
      <c r="D404" s="98"/>
      <c r="E404" s="103" t="e">
        <f>LOOKUP(D404,Accounts!A:A,Accounts!B:B)</f>
        <v>#N/A</v>
      </c>
      <c r="F404" s="156"/>
      <c r="G404" s="97"/>
      <c r="H404" s="104">
        <f>IF(G404="y",H403+Table1[[#This Row],[Amount]],H403)</f>
        <v>0</v>
      </c>
      <c r="I404" s="139"/>
      <c r="J404" s="139">
        <f>Table1[[#This Row],[Amount]]</f>
        <v>0</v>
      </c>
      <c r="K404" s="139"/>
      <c r="L404" s="140">
        <f>Table1[[#This Row],[Amount]]-Table1[[#This Row],[Amount1]]</f>
        <v>0</v>
      </c>
    </row>
    <row r="405" spans="1:12" x14ac:dyDescent="0.2">
      <c r="A405" s="118"/>
      <c r="B405" s="121"/>
      <c r="C405" s="108"/>
      <c r="D405" s="109"/>
      <c r="E405" s="105" t="e">
        <f>LOOKUP(D405,Accounts!A:A,Accounts!B:B)</f>
        <v>#N/A</v>
      </c>
      <c r="F405" s="157"/>
      <c r="G405" s="97"/>
      <c r="H405" s="104">
        <f>IF(G405="y",H404+Table1[[#This Row],[Amount]],H404)</f>
        <v>0</v>
      </c>
      <c r="I405" s="139"/>
      <c r="J405" s="139">
        <f>Table1[[#This Row],[Amount]]</f>
        <v>0</v>
      </c>
      <c r="K405" s="139"/>
      <c r="L405" s="140">
        <f>Table1[[#This Row],[Amount]]-Table1[[#This Row],[Amount1]]</f>
        <v>0</v>
      </c>
    </row>
    <row r="406" spans="1:12" x14ac:dyDescent="0.2">
      <c r="A406" s="119"/>
      <c r="B406" s="96"/>
      <c r="C406" s="97"/>
      <c r="D406" s="98"/>
      <c r="E406" s="103" t="e">
        <f>LOOKUP(D406,Accounts!A:A,Accounts!B:B)</f>
        <v>#N/A</v>
      </c>
      <c r="F406" s="156"/>
      <c r="G406" s="97"/>
      <c r="H406" s="104">
        <f>IF(G406="y",H405+Table1[[#This Row],[Amount]],H405)</f>
        <v>0</v>
      </c>
      <c r="I406" s="139"/>
      <c r="J406" s="139">
        <f>Table1[[#This Row],[Amount]]</f>
        <v>0</v>
      </c>
      <c r="K406" s="139"/>
      <c r="L406" s="140">
        <f>Table1[[#This Row],[Amount]]-Table1[[#This Row],[Amount1]]</f>
        <v>0</v>
      </c>
    </row>
    <row r="407" spans="1:12" x14ac:dyDescent="0.2">
      <c r="A407" s="119"/>
      <c r="B407" s="96"/>
      <c r="C407" s="97"/>
      <c r="D407" s="98"/>
      <c r="E407" s="103" t="e">
        <f>LOOKUP(D407,Accounts!A:A,Accounts!B:B)</f>
        <v>#N/A</v>
      </c>
      <c r="F407" s="156"/>
      <c r="G407" s="97"/>
      <c r="H407" s="104">
        <f>IF(G407="y",H406+Table1[[#This Row],[Amount]],H406)</f>
        <v>0</v>
      </c>
      <c r="I407" s="139"/>
      <c r="J407" s="139">
        <f>Table1[[#This Row],[Amount]]</f>
        <v>0</v>
      </c>
      <c r="K407" s="139"/>
      <c r="L407" s="140">
        <f>Table1[[#This Row],[Amount]]-Table1[[#This Row],[Amount1]]</f>
        <v>0</v>
      </c>
    </row>
    <row r="408" spans="1:12" x14ac:dyDescent="0.2">
      <c r="A408" s="119"/>
      <c r="B408" s="96"/>
      <c r="C408" s="97"/>
      <c r="D408" s="98"/>
      <c r="E408" s="103" t="e">
        <f>LOOKUP(D408,Accounts!A:A,Accounts!B:B)</f>
        <v>#N/A</v>
      </c>
      <c r="F408" s="156"/>
      <c r="G408" s="97"/>
      <c r="H408" s="104">
        <f>IF(G408="y",H407+Table1[[#This Row],[Amount]],H407)</f>
        <v>0</v>
      </c>
      <c r="I408" s="139"/>
      <c r="J408" s="139">
        <f>Table1[[#This Row],[Amount]]</f>
        <v>0</v>
      </c>
      <c r="K408" s="139"/>
      <c r="L408" s="140">
        <f>Table1[[#This Row],[Amount]]-Table1[[#This Row],[Amount1]]</f>
        <v>0</v>
      </c>
    </row>
    <row r="409" spans="1:12" x14ac:dyDescent="0.2">
      <c r="A409" s="119"/>
      <c r="B409" s="96"/>
      <c r="C409" s="97"/>
      <c r="D409" s="98"/>
      <c r="E409" s="103" t="e">
        <f>LOOKUP(D409,Accounts!A:A,Accounts!B:B)</f>
        <v>#N/A</v>
      </c>
      <c r="F409" s="156"/>
      <c r="G409" s="97"/>
      <c r="H409" s="104">
        <f>IF(G409="y",H408+Table1[[#This Row],[Amount]],H408)</f>
        <v>0</v>
      </c>
      <c r="I409" s="139"/>
      <c r="J409" s="139">
        <f>Table1[[#This Row],[Amount]]</f>
        <v>0</v>
      </c>
      <c r="K409" s="139"/>
      <c r="L409" s="140">
        <f>Table1[[#This Row],[Amount]]-Table1[[#This Row],[Amount1]]</f>
        <v>0</v>
      </c>
    </row>
    <row r="410" spans="1:12" x14ac:dyDescent="0.2">
      <c r="A410" s="119"/>
      <c r="B410" s="96"/>
      <c r="C410" s="97"/>
      <c r="D410" s="98"/>
      <c r="E410" s="103" t="e">
        <f>LOOKUP(D410,Accounts!A:A,Accounts!B:B)</f>
        <v>#N/A</v>
      </c>
      <c r="F410" s="156"/>
      <c r="G410" s="97"/>
      <c r="H410" s="104">
        <f>IF(G410="y",H409+Table1[[#This Row],[Amount]],H409)</f>
        <v>0</v>
      </c>
      <c r="I410" s="139"/>
      <c r="J410" s="139">
        <f>Table1[[#This Row],[Amount]]</f>
        <v>0</v>
      </c>
      <c r="K410" s="139"/>
      <c r="L410" s="140">
        <f>Table1[[#This Row],[Amount]]-Table1[[#This Row],[Amount1]]</f>
        <v>0</v>
      </c>
    </row>
    <row r="411" spans="1:12" x14ac:dyDescent="0.2">
      <c r="A411" s="119"/>
      <c r="B411" s="96"/>
      <c r="C411" s="97"/>
      <c r="D411" s="98"/>
      <c r="E411" s="103" t="e">
        <f>LOOKUP(D411,Accounts!A:A,Accounts!B:B)</f>
        <v>#N/A</v>
      </c>
      <c r="F411" s="156"/>
      <c r="G411" s="97"/>
      <c r="H411" s="104">
        <f>IF(G411="y",H410+Table1[[#This Row],[Amount]],H410)</f>
        <v>0</v>
      </c>
      <c r="I411" s="139"/>
      <c r="J411" s="139">
        <f>Table1[[#This Row],[Amount]]</f>
        <v>0</v>
      </c>
      <c r="K411" s="139"/>
      <c r="L411" s="140">
        <f>Table1[[#This Row],[Amount]]-Table1[[#This Row],[Amount1]]</f>
        <v>0</v>
      </c>
    </row>
    <row r="412" spans="1:12" x14ac:dyDescent="0.2">
      <c r="A412" s="119"/>
      <c r="B412" s="96"/>
      <c r="C412" s="97"/>
      <c r="D412" s="98"/>
      <c r="E412" s="103" t="e">
        <f>LOOKUP(D412,Accounts!A:A,Accounts!B:B)</f>
        <v>#N/A</v>
      </c>
      <c r="F412" s="156"/>
      <c r="G412" s="97"/>
      <c r="H412" s="104">
        <f>IF(G412="y",H411+Table1[[#This Row],[Amount]],H411)</f>
        <v>0</v>
      </c>
      <c r="I412" s="139"/>
      <c r="J412" s="139">
        <f>Table1[[#This Row],[Amount]]</f>
        <v>0</v>
      </c>
      <c r="K412" s="139"/>
      <c r="L412" s="140">
        <f>Table1[[#This Row],[Amount]]-Table1[[#This Row],[Amount1]]</f>
        <v>0</v>
      </c>
    </row>
    <row r="413" spans="1:12" x14ac:dyDescent="0.2">
      <c r="A413" s="119"/>
      <c r="B413" s="96"/>
      <c r="C413" s="97"/>
      <c r="D413" s="98"/>
      <c r="E413" s="103" t="e">
        <f>LOOKUP(D413,Accounts!A:A,Accounts!B:B)</f>
        <v>#N/A</v>
      </c>
      <c r="F413" s="156"/>
      <c r="G413" s="97"/>
      <c r="H413" s="104">
        <f>IF(G413="y",H412+Table1[[#This Row],[Amount]],H412)</f>
        <v>0</v>
      </c>
      <c r="I413" s="139"/>
      <c r="J413" s="139">
        <f>Table1[[#This Row],[Amount]]</f>
        <v>0</v>
      </c>
      <c r="K413" s="139"/>
      <c r="L413" s="140">
        <f>Table1[[#This Row],[Amount]]-Table1[[#This Row],[Amount1]]</f>
        <v>0</v>
      </c>
    </row>
    <row r="414" spans="1:12" x14ac:dyDescent="0.2">
      <c r="A414" s="122"/>
      <c r="B414" s="123"/>
      <c r="C414" s="108"/>
      <c r="D414" s="109"/>
      <c r="E414" s="103" t="e">
        <f>LOOKUP(D414,Accounts!A:A,Accounts!B:B)</f>
        <v>#N/A</v>
      </c>
      <c r="F414" s="159"/>
      <c r="G414" s="97"/>
      <c r="H414" s="104">
        <f>IF(G414="y",H413+Table1[[#This Row],[Amount]],H413)</f>
        <v>0</v>
      </c>
      <c r="I414" s="139"/>
      <c r="J414" s="139">
        <f>Table1[[#This Row],[Amount]]</f>
        <v>0</v>
      </c>
      <c r="K414" s="139"/>
      <c r="L414" s="140">
        <f>Table1[[#This Row],[Amount]]-Table1[[#This Row],[Amount1]]</f>
        <v>0</v>
      </c>
    </row>
    <row r="415" spans="1:12" x14ac:dyDescent="0.2">
      <c r="A415" s="119"/>
      <c r="B415" s="96"/>
      <c r="C415" s="97"/>
      <c r="D415" s="98"/>
      <c r="E415" s="103" t="e">
        <f>LOOKUP(D415,Accounts!A:A,Accounts!B:B)</f>
        <v>#N/A</v>
      </c>
      <c r="F415" s="156"/>
      <c r="G415" s="97"/>
      <c r="H415" s="104">
        <f>IF(G415="y",H414+Table1[[#This Row],[Amount]],H414)</f>
        <v>0</v>
      </c>
      <c r="I415" s="139"/>
      <c r="J415" s="139">
        <f>Table1[[#This Row],[Amount]]</f>
        <v>0</v>
      </c>
      <c r="K415" s="139"/>
      <c r="L415" s="140">
        <f>Table1[[#This Row],[Amount]]-Table1[[#This Row],[Amount1]]</f>
        <v>0</v>
      </c>
    </row>
    <row r="416" spans="1:12" x14ac:dyDescent="0.2">
      <c r="A416" s="119"/>
      <c r="B416" s="96"/>
      <c r="C416" s="108"/>
      <c r="D416" s="109"/>
      <c r="E416" s="103" t="e">
        <f>LOOKUP(D416,Accounts!A:A,Accounts!B:B)</f>
        <v>#N/A</v>
      </c>
      <c r="F416" s="157"/>
      <c r="G416" s="97"/>
      <c r="H416" s="104">
        <f>IF(G416="y",H415+Table1[[#This Row],[Amount]],H415)</f>
        <v>0</v>
      </c>
      <c r="I416" s="139"/>
      <c r="J416" s="139">
        <f>Table1[[#This Row],[Amount]]</f>
        <v>0</v>
      </c>
      <c r="K416" s="139"/>
      <c r="L416" s="140">
        <f>Table1[[#This Row],[Amount]]-Table1[[#This Row],[Amount1]]</f>
        <v>0</v>
      </c>
    </row>
    <row r="417" spans="1:12" x14ac:dyDescent="0.2">
      <c r="A417" s="118"/>
      <c r="B417" s="96"/>
      <c r="C417" s="108"/>
      <c r="D417" s="109"/>
      <c r="E417" s="105" t="e">
        <f>LOOKUP(D417,Accounts!A:A,Accounts!B:B)</f>
        <v>#N/A</v>
      </c>
      <c r="F417" s="157"/>
      <c r="G417" s="97"/>
      <c r="H417" s="104">
        <f>IF(G417="y",H416+Table1[[#This Row],[Amount]],H416)</f>
        <v>0</v>
      </c>
      <c r="I417" s="139"/>
      <c r="J417" s="139">
        <f>Table1[[#This Row],[Amount]]</f>
        <v>0</v>
      </c>
      <c r="K417" s="139"/>
      <c r="L417" s="140">
        <f>Table1[[#This Row],[Amount]]-Table1[[#This Row],[Amount1]]</f>
        <v>0</v>
      </c>
    </row>
    <row r="418" spans="1:12" x14ac:dyDescent="0.2">
      <c r="A418" s="118"/>
      <c r="B418" s="96"/>
      <c r="C418" s="108"/>
      <c r="D418" s="109"/>
      <c r="E418" s="105" t="e">
        <f>LOOKUP(D418,Accounts!A:A,Accounts!B:B)</f>
        <v>#N/A</v>
      </c>
      <c r="F418" s="157"/>
      <c r="G418" s="97"/>
      <c r="H418" s="104">
        <f>IF(G418="y",H417+Table1[[#This Row],[Amount]],H417)</f>
        <v>0</v>
      </c>
      <c r="I418" s="139"/>
      <c r="J418" s="139">
        <f>Table1[[#This Row],[Amount]]</f>
        <v>0</v>
      </c>
      <c r="K418" s="139"/>
      <c r="L418" s="140">
        <f>Table1[[#This Row],[Amount]]-Table1[[#This Row],[Amount1]]</f>
        <v>0</v>
      </c>
    </row>
    <row r="419" spans="1:12" x14ac:dyDescent="0.2">
      <c r="A419" s="118"/>
      <c r="B419" s="96"/>
      <c r="C419" s="108"/>
      <c r="D419" s="109"/>
      <c r="E419" s="105" t="e">
        <f>LOOKUP(D419,Accounts!A:A,Accounts!B:B)</f>
        <v>#N/A</v>
      </c>
      <c r="F419" s="157"/>
      <c r="G419" s="97"/>
      <c r="H419" s="104">
        <f>IF(G419="y",H418+Table1[[#This Row],[Amount]],H418)</f>
        <v>0</v>
      </c>
      <c r="I419" s="139"/>
      <c r="J419" s="139">
        <f>Table1[[#This Row],[Amount]]</f>
        <v>0</v>
      </c>
      <c r="K419" s="139"/>
      <c r="L419" s="140">
        <f>Table1[[#This Row],[Amount]]-Table1[[#This Row],[Amount1]]</f>
        <v>0</v>
      </c>
    </row>
    <row r="420" spans="1:12" x14ac:dyDescent="0.2">
      <c r="A420" s="118"/>
      <c r="B420" s="96"/>
      <c r="C420" s="108"/>
      <c r="D420" s="109"/>
      <c r="E420" s="105" t="e">
        <f>LOOKUP(D420,Accounts!A:A,Accounts!B:B)</f>
        <v>#N/A</v>
      </c>
      <c r="F420" s="157"/>
      <c r="G420" s="97"/>
      <c r="H420" s="104">
        <f>IF(G420="y",H419+Table1[[#This Row],[Amount]],H419)</f>
        <v>0</v>
      </c>
      <c r="I420" s="139"/>
      <c r="J420" s="139">
        <f>Table1[[#This Row],[Amount]]</f>
        <v>0</v>
      </c>
      <c r="K420" s="139"/>
      <c r="L420" s="140">
        <f>Table1[[#This Row],[Amount]]-Table1[[#This Row],[Amount1]]</f>
        <v>0</v>
      </c>
    </row>
    <row r="421" spans="1:12" x14ac:dyDescent="0.2">
      <c r="A421" s="118"/>
      <c r="B421" s="96"/>
      <c r="C421" s="108"/>
      <c r="D421" s="109"/>
      <c r="E421" s="105" t="e">
        <f>LOOKUP(D421,Accounts!A:A,Accounts!B:B)</f>
        <v>#N/A</v>
      </c>
      <c r="F421" s="157"/>
      <c r="G421" s="97"/>
      <c r="H421" s="104">
        <f>IF(G421="y",H420+Table1[[#This Row],[Amount]],H420)</f>
        <v>0</v>
      </c>
      <c r="I421" s="139"/>
      <c r="J421" s="139">
        <f>Table1[[#This Row],[Amount]]</f>
        <v>0</v>
      </c>
      <c r="K421" s="139"/>
      <c r="L421" s="140">
        <f>Table1[[#This Row],[Amount]]-Table1[[#This Row],[Amount1]]</f>
        <v>0</v>
      </c>
    </row>
    <row r="422" spans="1:12" x14ac:dyDescent="0.2">
      <c r="A422" s="118"/>
      <c r="B422" s="96"/>
      <c r="C422" s="108"/>
      <c r="D422" s="109"/>
      <c r="E422" s="105" t="e">
        <f>LOOKUP(D422,Accounts!A:A,Accounts!B:B)</f>
        <v>#N/A</v>
      </c>
      <c r="F422" s="157"/>
      <c r="G422" s="97"/>
      <c r="H422" s="104">
        <f>IF(G422="y",H421+Table1[[#This Row],[Amount]],H421)</f>
        <v>0</v>
      </c>
      <c r="I422" s="139"/>
      <c r="J422" s="139">
        <f>Table1[[#This Row],[Amount]]</f>
        <v>0</v>
      </c>
      <c r="K422" s="139"/>
      <c r="L422" s="140">
        <f>Table1[[#This Row],[Amount]]-Table1[[#This Row],[Amount1]]</f>
        <v>0</v>
      </c>
    </row>
    <row r="423" spans="1:12" x14ac:dyDescent="0.2">
      <c r="A423" s="118"/>
      <c r="B423" s="96"/>
      <c r="C423" s="108"/>
      <c r="D423" s="109"/>
      <c r="E423" s="105" t="e">
        <f>LOOKUP(D423,Accounts!A:A,Accounts!B:B)</f>
        <v>#N/A</v>
      </c>
      <c r="F423" s="157"/>
      <c r="G423" s="97"/>
      <c r="H423" s="104">
        <f>IF(G423="y",H422+Table1[[#This Row],[Amount]],H422)</f>
        <v>0</v>
      </c>
      <c r="I423" s="139"/>
      <c r="J423" s="139">
        <f>Table1[[#This Row],[Amount]]</f>
        <v>0</v>
      </c>
      <c r="K423" s="139"/>
      <c r="L423" s="140">
        <f>Table1[[#This Row],[Amount]]-Table1[[#This Row],[Amount1]]</f>
        <v>0</v>
      </c>
    </row>
    <row r="424" spans="1:12" x14ac:dyDescent="0.2">
      <c r="A424" s="118"/>
      <c r="B424" s="96"/>
      <c r="C424" s="108"/>
      <c r="D424" s="109"/>
      <c r="E424" s="105" t="e">
        <f>LOOKUP(D424,Accounts!A:A,Accounts!B:B)</f>
        <v>#N/A</v>
      </c>
      <c r="F424" s="157"/>
      <c r="G424" s="97"/>
      <c r="H424" s="104">
        <f>IF(G424="y",H423+Table1[[#This Row],[Amount]],H423)</f>
        <v>0</v>
      </c>
      <c r="I424" s="139"/>
      <c r="J424" s="139">
        <f>Table1[[#This Row],[Amount]]</f>
        <v>0</v>
      </c>
      <c r="K424" s="139"/>
      <c r="L424" s="140">
        <f>Table1[[#This Row],[Amount]]-Table1[[#This Row],[Amount1]]</f>
        <v>0</v>
      </c>
    </row>
    <row r="425" spans="1:12" x14ac:dyDescent="0.2">
      <c r="A425" s="118"/>
      <c r="B425" s="96"/>
      <c r="C425" s="108"/>
      <c r="D425" s="109"/>
      <c r="E425" s="105" t="e">
        <f>LOOKUP(D425,Accounts!A:A,Accounts!B:B)</f>
        <v>#N/A</v>
      </c>
      <c r="F425" s="157"/>
      <c r="G425" s="97"/>
      <c r="H425" s="104">
        <f>IF(G425="y",H424+Table1[[#This Row],[Amount]],H424)</f>
        <v>0</v>
      </c>
      <c r="I425" s="139"/>
      <c r="J425" s="139">
        <f>Table1[[#This Row],[Amount]]</f>
        <v>0</v>
      </c>
      <c r="K425" s="139"/>
      <c r="L425" s="140">
        <f>Table1[[#This Row],[Amount]]-Table1[[#This Row],[Amount1]]</f>
        <v>0</v>
      </c>
    </row>
    <row r="426" spans="1:12" x14ac:dyDescent="0.2">
      <c r="A426" s="118"/>
      <c r="B426" s="96"/>
      <c r="C426" s="108"/>
      <c r="D426" s="109"/>
      <c r="E426" s="105" t="e">
        <f>LOOKUP(D426,Accounts!A:A,Accounts!B:B)</f>
        <v>#N/A</v>
      </c>
      <c r="F426" s="157"/>
      <c r="G426" s="97"/>
      <c r="H426" s="104">
        <f>IF(G426="y",H425+Table1[[#This Row],[Amount]],H425)</f>
        <v>0</v>
      </c>
      <c r="I426" s="139"/>
      <c r="J426" s="139">
        <f>Table1[[#This Row],[Amount]]</f>
        <v>0</v>
      </c>
      <c r="K426" s="139"/>
      <c r="L426" s="140">
        <f>Table1[[#This Row],[Amount]]-Table1[[#This Row],[Amount1]]</f>
        <v>0</v>
      </c>
    </row>
    <row r="427" spans="1:12" x14ac:dyDescent="0.2">
      <c r="A427" s="118"/>
      <c r="B427" s="96"/>
      <c r="C427" s="108"/>
      <c r="D427" s="109"/>
      <c r="E427" s="105" t="e">
        <f>LOOKUP(D427,Accounts!A:A,Accounts!B:B)</f>
        <v>#N/A</v>
      </c>
      <c r="F427" s="157"/>
      <c r="G427" s="97"/>
      <c r="H427" s="104">
        <f>IF(G427="y",H426+Table1[[#This Row],[Amount]],H426)</f>
        <v>0</v>
      </c>
      <c r="I427" s="139"/>
      <c r="J427" s="139">
        <f>Table1[[#This Row],[Amount]]</f>
        <v>0</v>
      </c>
      <c r="K427" s="139"/>
      <c r="L427" s="140">
        <f>Table1[[#This Row],[Amount]]-Table1[[#This Row],[Amount1]]</f>
        <v>0</v>
      </c>
    </row>
    <row r="428" spans="1:12" x14ac:dyDescent="0.2">
      <c r="A428" s="118"/>
      <c r="B428" s="96"/>
      <c r="C428" s="108"/>
      <c r="D428" s="109"/>
      <c r="E428" s="105" t="e">
        <f>LOOKUP(D428,Accounts!A:A,Accounts!B:B)</f>
        <v>#N/A</v>
      </c>
      <c r="F428" s="157"/>
      <c r="G428" s="97"/>
      <c r="H428" s="104">
        <f>IF(G428="y",H427+Table1[[#This Row],[Amount]],H427)</f>
        <v>0</v>
      </c>
      <c r="I428" s="139"/>
      <c r="J428" s="139">
        <f>Table1[[#This Row],[Amount]]</f>
        <v>0</v>
      </c>
      <c r="K428" s="139"/>
      <c r="L428" s="140">
        <f>Table1[[#This Row],[Amount]]-Table1[[#This Row],[Amount1]]</f>
        <v>0</v>
      </c>
    </row>
    <row r="429" spans="1:12" x14ac:dyDescent="0.2">
      <c r="A429" s="118"/>
      <c r="B429" s="96"/>
      <c r="C429" s="108"/>
      <c r="D429" s="109"/>
      <c r="E429" s="105" t="e">
        <f>LOOKUP(D429,Accounts!A:A,Accounts!B:B)</f>
        <v>#N/A</v>
      </c>
      <c r="F429" s="157"/>
      <c r="G429" s="97"/>
      <c r="H429" s="104">
        <f>IF(G429="y",H428+Table1[[#This Row],[Amount]],H428)</f>
        <v>0</v>
      </c>
      <c r="I429" s="139"/>
      <c r="J429" s="139">
        <f>Table1[[#This Row],[Amount]]</f>
        <v>0</v>
      </c>
      <c r="K429" s="139"/>
      <c r="L429" s="140">
        <f>Table1[[#This Row],[Amount]]-Table1[[#This Row],[Amount1]]</f>
        <v>0</v>
      </c>
    </row>
    <row r="430" spans="1:12" x14ac:dyDescent="0.2">
      <c r="A430" s="118"/>
      <c r="B430" s="96"/>
      <c r="C430" s="108"/>
      <c r="D430" s="109"/>
      <c r="E430" s="105" t="e">
        <f>LOOKUP(D430,Accounts!A:A,Accounts!B:B)</f>
        <v>#N/A</v>
      </c>
      <c r="F430" s="157"/>
      <c r="G430" s="97"/>
      <c r="H430" s="104">
        <f>IF(G430="y",H429+Table1[[#This Row],[Amount]],H429)</f>
        <v>0</v>
      </c>
      <c r="I430" s="139"/>
      <c r="J430" s="139">
        <f>Table1[[#This Row],[Amount]]</f>
        <v>0</v>
      </c>
      <c r="K430" s="139"/>
      <c r="L430" s="140">
        <f>Table1[[#This Row],[Amount]]-Table1[[#This Row],[Amount1]]</f>
        <v>0</v>
      </c>
    </row>
    <row r="431" spans="1:12" x14ac:dyDescent="0.2">
      <c r="A431" s="118"/>
      <c r="B431" s="96"/>
      <c r="C431" s="108"/>
      <c r="D431" s="109"/>
      <c r="E431" s="105" t="e">
        <f>LOOKUP(D431,Accounts!A:A,Accounts!B:B)</f>
        <v>#N/A</v>
      </c>
      <c r="F431" s="157"/>
      <c r="G431" s="97"/>
      <c r="H431" s="104">
        <f>IF(G431="y",H430+Table1[[#This Row],[Amount]],H430)</f>
        <v>0</v>
      </c>
      <c r="I431" s="139"/>
      <c r="J431" s="139">
        <f>Table1[[#This Row],[Amount]]</f>
        <v>0</v>
      </c>
      <c r="K431" s="139"/>
      <c r="L431" s="140">
        <f>Table1[[#This Row],[Amount]]-Table1[[#This Row],[Amount1]]</f>
        <v>0</v>
      </c>
    </row>
    <row r="432" spans="1:12" x14ac:dyDescent="0.2">
      <c r="A432" s="118"/>
      <c r="B432" s="96"/>
      <c r="C432" s="108"/>
      <c r="D432" s="109"/>
      <c r="E432" s="105" t="e">
        <f>LOOKUP(D432,Accounts!A:A,Accounts!B:B)</f>
        <v>#N/A</v>
      </c>
      <c r="F432" s="157"/>
      <c r="G432" s="97"/>
      <c r="H432" s="104">
        <f>IF(G432="y",H431+Table1[[#This Row],[Amount]],H431)</f>
        <v>0</v>
      </c>
      <c r="I432" s="139"/>
      <c r="J432" s="139">
        <f>Table1[[#This Row],[Amount]]</f>
        <v>0</v>
      </c>
      <c r="K432" s="139"/>
      <c r="L432" s="140">
        <f>Table1[[#This Row],[Amount]]-Table1[[#This Row],[Amount1]]</f>
        <v>0</v>
      </c>
    </row>
    <row r="433" spans="1:12" x14ac:dyDescent="0.2">
      <c r="A433" s="118"/>
      <c r="B433" s="96"/>
      <c r="C433" s="108"/>
      <c r="D433" s="109"/>
      <c r="E433" s="105" t="e">
        <f>LOOKUP(D433,Accounts!A:A,Accounts!B:B)</f>
        <v>#N/A</v>
      </c>
      <c r="F433" s="157"/>
      <c r="G433" s="97"/>
      <c r="H433" s="104">
        <f>IF(G433="y",H432+Table1[[#This Row],[Amount]],H432)</f>
        <v>0</v>
      </c>
      <c r="I433" s="139"/>
      <c r="J433" s="139">
        <f>Table1[[#This Row],[Amount]]</f>
        <v>0</v>
      </c>
      <c r="K433" s="139"/>
      <c r="L433" s="140">
        <f>Table1[[#This Row],[Amount]]-Table1[[#This Row],[Amount1]]</f>
        <v>0</v>
      </c>
    </row>
    <row r="434" spans="1:12" x14ac:dyDescent="0.2">
      <c r="A434" s="118"/>
      <c r="B434" s="96"/>
      <c r="C434" s="108"/>
      <c r="D434" s="109"/>
      <c r="E434" s="105" t="e">
        <f>LOOKUP(D434,Accounts!A:A,Accounts!B:B)</f>
        <v>#N/A</v>
      </c>
      <c r="F434" s="157"/>
      <c r="G434" s="97"/>
      <c r="H434" s="104">
        <f>IF(G434="y",H433+Table1[[#This Row],[Amount]],H433)</f>
        <v>0</v>
      </c>
      <c r="I434" s="139"/>
      <c r="J434" s="139">
        <f>Table1[[#This Row],[Amount]]</f>
        <v>0</v>
      </c>
      <c r="K434" s="139"/>
      <c r="L434" s="140">
        <f>Table1[[#This Row],[Amount]]-Table1[[#This Row],[Amount1]]</f>
        <v>0</v>
      </c>
    </row>
    <row r="435" spans="1:12" x14ac:dyDescent="0.2">
      <c r="A435" s="118"/>
      <c r="B435" s="96"/>
      <c r="C435" s="108"/>
      <c r="D435" s="109"/>
      <c r="E435" s="105" t="e">
        <f>LOOKUP(D435,Accounts!A:A,Accounts!B:B)</f>
        <v>#N/A</v>
      </c>
      <c r="F435" s="157"/>
      <c r="G435" s="97"/>
      <c r="H435" s="104">
        <f>IF(G435="y",H434+Table1[[#This Row],[Amount]],H434)</f>
        <v>0</v>
      </c>
      <c r="I435" s="139"/>
      <c r="J435" s="139">
        <f>Table1[[#This Row],[Amount]]</f>
        <v>0</v>
      </c>
      <c r="K435" s="139"/>
      <c r="L435" s="140">
        <f>Table1[[#This Row],[Amount]]-Table1[[#This Row],[Amount1]]</f>
        <v>0</v>
      </c>
    </row>
    <row r="436" spans="1:12" x14ac:dyDescent="0.2">
      <c r="A436" s="118"/>
      <c r="B436" s="96"/>
      <c r="C436" s="108"/>
      <c r="D436" s="109"/>
      <c r="E436" s="105" t="e">
        <f>LOOKUP(D436,Accounts!A:A,Accounts!B:B)</f>
        <v>#N/A</v>
      </c>
      <c r="F436" s="157"/>
      <c r="G436" s="97"/>
      <c r="H436" s="104">
        <f>IF(G436="y",H435+Table1[[#This Row],[Amount]],H435)</f>
        <v>0</v>
      </c>
      <c r="I436" s="139"/>
      <c r="J436" s="139">
        <f>Table1[[#This Row],[Amount]]</f>
        <v>0</v>
      </c>
      <c r="K436" s="139"/>
      <c r="L436" s="140">
        <f>Table1[[#This Row],[Amount]]-Table1[[#This Row],[Amount1]]</f>
        <v>0</v>
      </c>
    </row>
    <row r="437" spans="1:12" x14ac:dyDescent="0.2">
      <c r="A437" s="118"/>
      <c r="B437" s="96"/>
      <c r="C437" s="108"/>
      <c r="D437" s="109"/>
      <c r="E437" s="105" t="e">
        <f>LOOKUP(D437,Accounts!A:A,Accounts!B:B)</f>
        <v>#N/A</v>
      </c>
      <c r="F437" s="157"/>
      <c r="G437" s="97"/>
      <c r="H437" s="104">
        <f>IF(G437="y",H436+Table1[[#This Row],[Amount]],H436)</f>
        <v>0</v>
      </c>
      <c r="I437" s="139"/>
      <c r="J437" s="139">
        <f>Table1[[#This Row],[Amount]]</f>
        <v>0</v>
      </c>
      <c r="K437" s="139"/>
      <c r="L437" s="140">
        <f>Table1[[#This Row],[Amount]]-Table1[[#This Row],[Amount1]]</f>
        <v>0</v>
      </c>
    </row>
    <row r="438" spans="1:12" x14ac:dyDescent="0.2">
      <c r="A438" s="118"/>
      <c r="B438" s="96"/>
      <c r="C438" s="108"/>
      <c r="D438" s="109"/>
      <c r="E438" s="105" t="e">
        <f>LOOKUP(D438,Accounts!A:A,Accounts!B:B)</f>
        <v>#N/A</v>
      </c>
      <c r="F438" s="157"/>
      <c r="G438" s="97"/>
      <c r="H438" s="104">
        <f>IF(G438="y",H437+Table1[[#This Row],[Amount]],H437)</f>
        <v>0</v>
      </c>
      <c r="I438" s="139"/>
      <c r="J438" s="139">
        <f>Table1[[#This Row],[Amount]]</f>
        <v>0</v>
      </c>
      <c r="K438" s="139"/>
      <c r="L438" s="140">
        <f>Table1[[#This Row],[Amount]]-Table1[[#This Row],[Amount1]]</f>
        <v>0</v>
      </c>
    </row>
    <row r="439" spans="1:12" x14ac:dyDescent="0.2">
      <c r="A439" s="118"/>
      <c r="B439" s="96"/>
      <c r="C439" s="108"/>
      <c r="D439" s="109"/>
      <c r="E439" s="105" t="e">
        <f>LOOKUP(D439,Accounts!A:A,Accounts!B:B)</f>
        <v>#N/A</v>
      </c>
      <c r="F439" s="157"/>
      <c r="G439" s="97"/>
      <c r="H439" s="104">
        <f>IF(G439="y",H438+Table1[[#This Row],[Amount]],H438)</f>
        <v>0</v>
      </c>
      <c r="I439" s="139"/>
      <c r="J439" s="139">
        <f>Table1[[#This Row],[Amount]]</f>
        <v>0</v>
      </c>
      <c r="K439" s="139"/>
      <c r="L439" s="140">
        <f>Table1[[#This Row],[Amount]]-Table1[[#This Row],[Amount1]]</f>
        <v>0</v>
      </c>
    </row>
    <row r="440" spans="1:12" x14ac:dyDescent="0.2">
      <c r="A440" s="118"/>
      <c r="B440" s="96"/>
      <c r="C440" s="108"/>
      <c r="D440" s="109"/>
      <c r="E440" s="105" t="e">
        <f>LOOKUP(D440,Accounts!A:A,Accounts!B:B)</f>
        <v>#N/A</v>
      </c>
      <c r="F440" s="157"/>
      <c r="G440" s="97"/>
      <c r="H440" s="104">
        <f>IF(G440="y",H439+Table1[[#This Row],[Amount]],H439)</f>
        <v>0</v>
      </c>
      <c r="I440" s="139"/>
      <c r="J440" s="139">
        <f>Table1[[#This Row],[Amount]]</f>
        <v>0</v>
      </c>
      <c r="K440" s="139"/>
      <c r="L440" s="140">
        <f>Table1[[#This Row],[Amount]]-Table1[[#This Row],[Amount1]]</f>
        <v>0</v>
      </c>
    </row>
    <row r="441" spans="1:12" x14ac:dyDescent="0.2">
      <c r="A441" s="118"/>
      <c r="B441" s="96"/>
      <c r="C441" s="108"/>
      <c r="D441" s="109"/>
      <c r="E441" s="105" t="e">
        <f>LOOKUP(D441,Accounts!A:A,Accounts!B:B)</f>
        <v>#N/A</v>
      </c>
      <c r="F441" s="157"/>
      <c r="G441" s="97"/>
      <c r="H441" s="104">
        <f>IF(G441="y",H440+Table1[[#This Row],[Amount]],H440)</f>
        <v>0</v>
      </c>
      <c r="I441" s="139"/>
      <c r="J441" s="139">
        <f>Table1[[#This Row],[Amount]]</f>
        <v>0</v>
      </c>
      <c r="K441" s="139"/>
      <c r="L441" s="140">
        <f>Table1[[#This Row],[Amount]]-Table1[[#This Row],[Amount1]]</f>
        <v>0</v>
      </c>
    </row>
    <row r="442" spans="1:12" x14ac:dyDescent="0.2">
      <c r="A442" s="118"/>
      <c r="B442" s="96"/>
      <c r="C442" s="108"/>
      <c r="D442" s="109"/>
      <c r="E442" s="105" t="e">
        <f>LOOKUP(D442,Accounts!A:A,Accounts!B:B)</f>
        <v>#N/A</v>
      </c>
      <c r="F442" s="157"/>
      <c r="G442" s="97"/>
      <c r="H442" s="104">
        <f>IF(G442="y",H441+Table1[[#This Row],[Amount]],H441)</f>
        <v>0</v>
      </c>
      <c r="I442" s="139"/>
      <c r="J442" s="139">
        <f>Table1[[#This Row],[Amount]]</f>
        <v>0</v>
      </c>
      <c r="K442" s="139"/>
      <c r="L442" s="140">
        <f>Table1[[#This Row],[Amount]]-Table1[[#This Row],[Amount1]]</f>
        <v>0</v>
      </c>
    </row>
    <row r="443" spans="1:12" x14ac:dyDescent="0.2">
      <c r="A443" s="118"/>
      <c r="B443" s="96"/>
      <c r="C443" s="108"/>
      <c r="D443" s="109"/>
      <c r="E443" s="105" t="e">
        <f>LOOKUP(D443,Accounts!A:A,Accounts!B:B)</f>
        <v>#N/A</v>
      </c>
      <c r="F443" s="157"/>
      <c r="G443" s="97"/>
      <c r="H443" s="104">
        <f>IF(G443="y",H442+Table1[[#This Row],[Amount]],H442)</f>
        <v>0</v>
      </c>
      <c r="I443" s="139"/>
      <c r="J443" s="139">
        <f>Table1[[#This Row],[Amount]]</f>
        <v>0</v>
      </c>
      <c r="K443" s="139"/>
      <c r="L443" s="140">
        <f>Table1[[#This Row],[Amount]]-Table1[[#This Row],[Amount1]]</f>
        <v>0</v>
      </c>
    </row>
    <row r="444" spans="1:12" x14ac:dyDescent="0.2">
      <c r="A444" s="118"/>
      <c r="B444" s="96"/>
      <c r="C444" s="108"/>
      <c r="D444" s="109"/>
      <c r="E444" s="105" t="e">
        <f>LOOKUP(D444,Accounts!A:A,Accounts!B:B)</f>
        <v>#N/A</v>
      </c>
      <c r="F444" s="157"/>
      <c r="G444" s="97"/>
      <c r="H444" s="104">
        <f>IF(G444="y",H443+Table1[[#This Row],[Amount]],H443)</f>
        <v>0</v>
      </c>
      <c r="I444" s="139"/>
      <c r="J444" s="139">
        <f>Table1[[#This Row],[Amount]]</f>
        <v>0</v>
      </c>
      <c r="K444" s="139"/>
      <c r="L444" s="140">
        <f>Table1[[#This Row],[Amount]]-Table1[[#This Row],[Amount1]]</f>
        <v>0</v>
      </c>
    </row>
    <row r="445" spans="1:12" x14ac:dyDescent="0.2">
      <c r="A445" s="118"/>
      <c r="B445" s="96"/>
      <c r="C445" s="108"/>
      <c r="D445" s="109"/>
      <c r="E445" s="105" t="e">
        <f>LOOKUP(D445,Accounts!A:A,Accounts!B:B)</f>
        <v>#N/A</v>
      </c>
      <c r="F445" s="157"/>
      <c r="G445" s="97"/>
      <c r="H445" s="104">
        <f>IF(G445="y",H444+Table1[[#This Row],[Amount]],H444)</f>
        <v>0</v>
      </c>
      <c r="I445" s="139"/>
      <c r="J445" s="139">
        <f>Table1[[#This Row],[Amount]]</f>
        <v>0</v>
      </c>
      <c r="K445" s="139"/>
      <c r="L445" s="140">
        <f>Table1[[#This Row],[Amount]]-Table1[[#This Row],[Amount1]]</f>
        <v>0</v>
      </c>
    </row>
    <row r="446" spans="1:12" x14ac:dyDescent="0.2">
      <c r="A446" s="118"/>
      <c r="B446" s="96"/>
      <c r="C446" s="108"/>
      <c r="D446" s="109"/>
      <c r="E446" s="105" t="e">
        <f>LOOKUP(D446,Accounts!A:A,Accounts!B:B)</f>
        <v>#N/A</v>
      </c>
      <c r="F446" s="157"/>
      <c r="G446" s="97"/>
      <c r="H446" s="104">
        <f>IF(G446="y",H445+Table1[[#This Row],[Amount]],H445)</f>
        <v>0</v>
      </c>
      <c r="I446" s="139"/>
      <c r="J446" s="139">
        <f>Table1[[#This Row],[Amount]]</f>
        <v>0</v>
      </c>
      <c r="K446" s="139"/>
      <c r="L446" s="140">
        <f>Table1[[#This Row],[Amount]]-Table1[[#This Row],[Amount1]]</f>
        <v>0</v>
      </c>
    </row>
    <row r="447" spans="1:12" x14ac:dyDescent="0.2">
      <c r="A447" s="118"/>
      <c r="B447" s="96"/>
      <c r="C447" s="108"/>
      <c r="D447" s="109"/>
      <c r="E447" s="105" t="e">
        <f>LOOKUP(D447,Accounts!A:A,Accounts!B:B)</f>
        <v>#N/A</v>
      </c>
      <c r="F447" s="157"/>
      <c r="G447" s="97"/>
      <c r="H447" s="104">
        <f>IF(G447="y",H446+Table1[[#This Row],[Amount]],H446)</f>
        <v>0</v>
      </c>
      <c r="I447" s="139"/>
      <c r="J447" s="139">
        <f>Table1[[#This Row],[Amount]]</f>
        <v>0</v>
      </c>
      <c r="K447" s="139"/>
      <c r="L447" s="140">
        <f>Table1[[#This Row],[Amount]]-Table1[[#This Row],[Amount1]]</f>
        <v>0</v>
      </c>
    </row>
    <row r="448" spans="1:12" x14ac:dyDescent="0.2">
      <c r="A448" s="118"/>
      <c r="B448" s="96"/>
      <c r="C448" s="108"/>
      <c r="D448" s="109"/>
      <c r="E448" s="105" t="e">
        <f>LOOKUP(D448,Accounts!A:A,Accounts!B:B)</f>
        <v>#N/A</v>
      </c>
      <c r="F448" s="157"/>
      <c r="G448" s="108"/>
      <c r="H448" s="104">
        <f>IF(G448="y",H447+Table1[[#This Row],[Amount]],H447)</f>
        <v>0</v>
      </c>
      <c r="I448" s="139"/>
      <c r="J448" s="139">
        <f>Table1[[#This Row],[Amount]]</f>
        <v>0</v>
      </c>
      <c r="K448" s="139"/>
      <c r="L448" s="140">
        <f>Table1[[#This Row],[Amount]]-Table1[[#This Row],[Amount1]]</f>
        <v>0</v>
      </c>
    </row>
    <row r="449" spans="1:12" x14ac:dyDescent="0.2">
      <c r="A449" s="118"/>
      <c r="B449" s="96"/>
      <c r="C449" s="108"/>
      <c r="D449" s="109"/>
      <c r="E449" s="105" t="e">
        <f>LOOKUP(D449,Accounts!A:A,Accounts!B:B)</f>
        <v>#N/A</v>
      </c>
      <c r="F449" s="157"/>
      <c r="G449" s="108"/>
      <c r="H449" s="104">
        <f>IF(G449="y",H448+Table1[[#This Row],[Amount]],H448)</f>
        <v>0</v>
      </c>
      <c r="I449" s="139"/>
      <c r="J449" s="139">
        <f>Table1[[#This Row],[Amount]]</f>
        <v>0</v>
      </c>
      <c r="K449" s="139"/>
      <c r="L449" s="140">
        <f>Table1[[#This Row],[Amount]]-Table1[[#This Row],[Amount1]]</f>
        <v>0</v>
      </c>
    </row>
    <row r="450" spans="1:12" x14ac:dyDescent="0.2">
      <c r="A450" s="118"/>
      <c r="B450" s="96"/>
      <c r="C450" s="108"/>
      <c r="D450" s="109"/>
      <c r="E450" s="105" t="e">
        <f>LOOKUP(D450,Accounts!A:A,Accounts!B:B)</f>
        <v>#N/A</v>
      </c>
      <c r="F450" s="157"/>
      <c r="G450" s="108"/>
      <c r="H450" s="104">
        <f>IF(G450="y",H449+Table1[[#This Row],[Amount]],H449)</f>
        <v>0</v>
      </c>
      <c r="I450" s="139"/>
      <c r="J450" s="139">
        <f>Table1[[#This Row],[Amount]]</f>
        <v>0</v>
      </c>
      <c r="K450" s="139"/>
      <c r="L450" s="140">
        <f>Table1[[#This Row],[Amount]]-Table1[[#This Row],[Amount1]]</f>
        <v>0</v>
      </c>
    </row>
    <row r="451" spans="1:12" x14ac:dyDescent="0.2">
      <c r="A451" s="118"/>
      <c r="B451" s="96"/>
      <c r="C451" s="108"/>
      <c r="D451" s="109"/>
      <c r="E451" s="105" t="e">
        <f>LOOKUP(D451,Accounts!A:A,Accounts!B:B)</f>
        <v>#N/A</v>
      </c>
      <c r="F451" s="157"/>
      <c r="G451" s="108"/>
      <c r="H451" s="104">
        <f>IF(G451="y",H450+Table1[[#This Row],[Amount]],H450)</f>
        <v>0</v>
      </c>
      <c r="I451" s="139"/>
      <c r="J451" s="139">
        <f>Table1[[#This Row],[Amount]]</f>
        <v>0</v>
      </c>
      <c r="K451" s="139"/>
      <c r="L451" s="140">
        <f>Table1[[#This Row],[Amount]]-Table1[[#This Row],[Amount1]]</f>
        <v>0</v>
      </c>
    </row>
    <row r="452" spans="1:12" x14ac:dyDescent="0.2">
      <c r="A452" s="118"/>
      <c r="B452" s="96"/>
      <c r="C452" s="108"/>
      <c r="D452" s="109"/>
      <c r="E452" s="105" t="e">
        <f>LOOKUP(D452,Accounts!A:A,Accounts!B:B)</f>
        <v>#N/A</v>
      </c>
      <c r="F452" s="157"/>
      <c r="G452" s="108"/>
      <c r="H452" s="104">
        <f>IF(G452="y",H451+Table1[[#This Row],[Amount]],H451)</f>
        <v>0</v>
      </c>
      <c r="I452" s="139"/>
      <c r="J452" s="139">
        <f>Table1[[#This Row],[Amount]]</f>
        <v>0</v>
      </c>
      <c r="K452" s="139"/>
      <c r="L452" s="140">
        <f>Table1[[#This Row],[Amount]]-Table1[[#This Row],[Amount1]]</f>
        <v>0</v>
      </c>
    </row>
    <row r="453" spans="1:12" x14ac:dyDescent="0.2">
      <c r="A453" s="118"/>
      <c r="B453" s="96"/>
      <c r="C453" s="108"/>
      <c r="D453" s="109"/>
      <c r="E453" s="105" t="e">
        <f>LOOKUP(D453,Accounts!A:A,Accounts!B:B)</f>
        <v>#N/A</v>
      </c>
      <c r="F453" s="157"/>
      <c r="G453" s="108"/>
      <c r="H453" s="104">
        <f>IF(G453="y",H452+Table1[[#This Row],[Amount]],H452)</f>
        <v>0</v>
      </c>
      <c r="I453" s="139"/>
      <c r="J453" s="139">
        <f>Table1[[#This Row],[Amount]]</f>
        <v>0</v>
      </c>
      <c r="K453" s="139"/>
      <c r="L453" s="140">
        <f>Table1[[#This Row],[Amount]]-Table1[[#This Row],[Amount1]]</f>
        <v>0</v>
      </c>
    </row>
    <row r="454" spans="1:12" x14ac:dyDescent="0.2">
      <c r="A454" s="118"/>
      <c r="B454" s="121"/>
      <c r="C454" s="108"/>
      <c r="D454" s="109"/>
      <c r="E454" s="105" t="e">
        <f>LOOKUP(D454,Accounts!A:A,Accounts!B:B)</f>
        <v>#N/A</v>
      </c>
      <c r="F454" s="157"/>
      <c r="G454" s="108"/>
      <c r="H454" s="104">
        <f>IF(G454="y",H453+Table1[[#This Row],[Amount]],H453)</f>
        <v>0</v>
      </c>
      <c r="I454" s="139"/>
      <c r="J454" s="139">
        <f>Table1[[#This Row],[Amount]]</f>
        <v>0</v>
      </c>
      <c r="K454" s="139"/>
      <c r="L454" s="140">
        <f>Table1[[#This Row],[Amount]]-Table1[[#This Row],[Amount1]]</f>
        <v>0</v>
      </c>
    </row>
    <row r="455" spans="1:12" x14ac:dyDescent="0.2">
      <c r="A455" s="118"/>
      <c r="B455" s="121"/>
      <c r="C455" s="108"/>
      <c r="D455" s="109"/>
      <c r="E455" s="105" t="e">
        <f>LOOKUP(D455,Accounts!A:A,Accounts!B:B)</f>
        <v>#N/A</v>
      </c>
      <c r="F455" s="157"/>
      <c r="G455" s="108"/>
      <c r="H455" s="104">
        <f>IF(G455="y",H454+Table1[[#This Row],[Amount]],H454)</f>
        <v>0</v>
      </c>
      <c r="I455" s="139"/>
      <c r="J455" s="139">
        <f>Table1[[#This Row],[Amount]]</f>
        <v>0</v>
      </c>
      <c r="K455" s="139"/>
      <c r="L455" s="140">
        <f>Table1[[#This Row],[Amount]]-Table1[[#This Row],[Amount1]]</f>
        <v>0</v>
      </c>
    </row>
    <row r="456" spans="1:12" x14ac:dyDescent="0.2">
      <c r="A456" s="118"/>
      <c r="B456" s="121"/>
      <c r="C456" s="108"/>
      <c r="D456" s="109"/>
      <c r="E456" s="105" t="e">
        <f>LOOKUP(D456,Accounts!A:A,Accounts!B:B)</f>
        <v>#N/A</v>
      </c>
      <c r="F456" s="157"/>
      <c r="G456" s="108"/>
      <c r="H456" s="104">
        <f>IF(G456="y",H455+Table1[[#This Row],[Amount]],H455)</f>
        <v>0</v>
      </c>
      <c r="I456" s="139"/>
      <c r="J456" s="139">
        <f>Table1[[#This Row],[Amount]]</f>
        <v>0</v>
      </c>
      <c r="K456" s="139"/>
      <c r="L456" s="140">
        <f>Table1[[#This Row],[Amount]]-Table1[[#This Row],[Amount1]]</f>
        <v>0</v>
      </c>
    </row>
    <row r="457" spans="1:12" x14ac:dyDescent="0.2">
      <c r="A457" s="118"/>
      <c r="B457" s="121"/>
      <c r="C457" s="108"/>
      <c r="D457" s="109"/>
      <c r="E457" s="105" t="e">
        <f>LOOKUP(D457,Accounts!A:A,Accounts!B:B)</f>
        <v>#N/A</v>
      </c>
      <c r="F457" s="157"/>
      <c r="G457" s="108"/>
      <c r="H457" s="104">
        <f>IF(G457="y",H456+Table1[[#This Row],[Amount]],H456)</f>
        <v>0</v>
      </c>
      <c r="I457" s="139"/>
      <c r="J457" s="139">
        <f>Table1[[#This Row],[Amount]]</f>
        <v>0</v>
      </c>
      <c r="K457" s="139"/>
      <c r="L457" s="140">
        <f>Table1[[#This Row],[Amount]]-Table1[[#This Row],[Amount1]]</f>
        <v>0</v>
      </c>
    </row>
    <row r="458" spans="1:12" x14ac:dyDescent="0.2">
      <c r="A458" s="118"/>
      <c r="B458" s="121"/>
      <c r="C458" s="108"/>
      <c r="D458" s="109"/>
      <c r="E458" s="105" t="e">
        <f>LOOKUP(D458,Accounts!A:A,Accounts!B:B)</f>
        <v>#N/A</v>
      </c>
      <c r="F458" s="157"/>
      <c r="G458" s="108"/>
      <c r="H458" s="104">
        <f>IF(G458="y",H457+Table1[[#This Row],[Amount]],H457)</f>
        <v>0</v>
      </c>
      <c r="I458" s="139"/>
      <c r="J458" s="139">
        <f>Table1[[#This Row],[Amount]]</f>
        <v>0</v>
      </c>
      <c r="K458" s="139"/>
      <c r="L458" s="140">
        <f>Table1[[#This Row],[Amount]]-Table1[[#This Row],[Amount1]]</f>
        <v>0</v>
      </c>
    </row>
    <row r="459" spans="1:12" x14ac:dyDescent="0.2">
      <c r="A459" s="118"/>
      <c r="B459" s="121"/>
      <c r="C459" s="108"/>
      <c r="D459" s="109"/>
      <c r="E459" s="105" t="e">
        <f>LOOKUP(D459,Accounts!A:A,Accounts!B:B)</f>
        <v>#N/A</v>
      </c>
      <c r="F459" s="157"/>
      <c r="G459" s="108"/>
      <c r="H459" s="104">
        <f>IF(G459="y",H458+Table1[[#This Row],[Amount]],H458)</f>
        <v>0</v>
      </c>
      <c r="I459" s="139"/>
      <c r="J459" s="139">
        <f>Table1[[#This Row],[Amount]]</f>
        <v>0</v>
      </c>
      <c r="K459" s="139"/>
      <c r="L459" s="140">
        <f>Table1[[#This Row],[Amount]]-Table1[[#This Row],[Amount1]]</f>
        <v>0</v>
      </c>
    </row>
    <row r="460" spans="1:12" x14ac:dyDescent="0.2">
      <c r="A460" s="118"/>
      <c r="B460" s="121"/>
      <c r="C460" s="108"/>
      <c r="D460" s="109"/>
      <c r="E460" s="105" t="e">
        <f>LOOKUP(D460,Accounts!A:A,Accounts!B:B)</f>
        <v>#N/A</v>
      </c>
      <c r="F460" s="157"/>
      <c r="G460" s="108"/>
      <c r="H460" s="104">
        <f>IF(G460="y",H459+Table1[[#This Row],[Amount]],H459)</f>
        <v>0</v>
      </c>
      <c r="I460" s="139"/>
      <c r="J460" s="139">
        <f>Table1[[#This Row],[Amount]]</f>
        <v>0</v>
      </c>
      <c r="K460" s="139"/>
      <c r="L460" s="140">
        <f>Table1[[#This Row],[Amount]]-Table1[[#This Row],[Amount1]]</f>
        <v>0</v>
      </c>
    </row>
    <row r="461" spans="1:12" x14ac:dyDescent="0.2">
      <c r="A461" s="118"/>
      <c r="B461" s="121"/>
      <c r="C461" s="108"/>
      <c r="D461" s="109"/>
      <c r="E461" s="105" t="e">
        <f>LOOKUP(D461,Accounts!A:A,Accounts!B:B)</f>
        <v>#N/A</v>
      </c>
      <c r="F461" s="157"/>
      <c r="G461" s="108"/>
      <c r="H461" s="104">
        <f>IF(G461="y",H460+Table1[[#This Row],[Amount]],H460)</f>
        <v>0</v>
      </c>
      <c r="I461" s="139"/>
      <c r="J461" s="139">
        <f>Table1[[#This Row],[Amount]]</f>
        <v>0</v>
      </c>
      <c r="K461" s="139"/>
      <c r="L461" s="140">
        <f>Table1[[#This Row],[Amount]]-Table1[[#This Row],[Amount1]]</f>
        <v>0</v>
      </c>
    </row>
    <row r="462" spans="1:12" x14ac:dyDescent="0.2">
      <c r="A462" s="118"/>
      <c r="B462" s="121"/>
      <c r="C462" s="108"/>
      <c r="D462" s="109"/>
      <c r="E462" s="105" t="e">
        <f>LOOKUP(D462,Accounts!A:A,Accounts!B:B)</f>
        <v>#N/A</v>
      </c>
      <c r="F462" s="157"/>
      <c r="G462" s="108"/>
      <c r="H462" s="104">
        <f>IF(G462="y",H461+Table1[[#This Row],[Amount]],H461)</f>
        <v>0</v>
      </c>
      <c r="I462" s="139"/>
      <c r="J462" s="139">
        <f>Table1[[#This Row],[Amount]]</f>
        <v>0</v>
      </c>
      <c r="K462" s="139"/>
      <c r="L462" s="140">
        <f>Table1[[#This Row],[Amount]]-Table1[[#This Row],[Amount1]]</f>
        <v>0</v>
      </c>
    </row>
    <row r="463" spans="1:12" x14ac:dyDescent="0.2">
      <c r="A463" s="118"/>
      <c r="B463" s="121"/>
      <c r="C463" s="108"/>
      <c r="D463" s="109"/>
      <c r="E463" s="105" t="e">
        <f>LOOKUP(D463,Accounts!A:A,Accounts!B:B)</f>
        <v>#N/A</v>
      </c>
      <c r="F463" s="157"/>
      <c r="G463" s="108"/>
      <c r="H463" s="104">
        <f>IF(G463="y",H462+Table1[[#This Row],[Amount]],H462)</f>
        <v>0</v>
      </c>
      <c r="I463" s="139"/>
      <c r="J463" s="139">
        <f>Table1[[#This Row],[Amount]]</f>
        <v>0</v>
      </c>
      <c r="K463" s="139"/>
      <c r="L463" s="140">
        <f>Table1[[#This Row],[Amount]]-Table1[[#This Row],[Amount1]]</f>
        <v>0</v>
      </c>
    </row>
    <row r="464" spans="1:12" x14ac:dyDescent="0.2">
      <c r="A464" s="118"/>
      <c r="B464" s="121"/>
      <c r="C464" s="108"/>
      <c r="D464" s="109"/>
      <c r="E464" s="105" t="e">
        <f>LOOKUP(D464,Accounts!A:A,Accounts!B:B)</f>
        <v>#N/A</v>
      </c>
      <c r="F464" s="157"/>
      <c r="G464" s="108"/>
      <c r="H464" s="104">
        <f>IF(G464="y",H463+Table1[[#This Row],[Amount]],H463)</f>
        <v>0</v>
      </c>
      <c r="I464" s="139"/>
      <c r="J464" s="139">
        <f>Table1[[#This Row],[Amount]]</f>
        <v>0</v>
      </c>
      <c r="K464" s="139"/>
      <c r="L464" s="140">
        <f>Table1[[#This Row],[Amount]]-Table1[[#This Row],[Amount1]]</f>
        <v>0</v>
      </c>
    </row>
    <row r="465" spans="1:12" x14ac:dyDescent="0.2">
      <c r="A465" s="118"/>
      <c r="B465" s="121"/>
      <c r="C465" s="108"/>
      <c r="D465" s="109"/>
      <c r="E465" s="105" t="e">
        <f>LOOKUP(D465,Accounts!A:A,Accounts!B:B)</f>
        <v>#N/A</v>
      </c>
      <c r="F465" s="157"/>
      <c r="G465" s="108"/>
      <c r="H465" s="104">
        <f>IF(G465="y",H464+Table1[[#This Row],[Amount]],H464)</f>
        <v>0</v>
      </c>
      <c r="I465" s="139"/>
      <c r="J465" s="139">
        <f>Table1[[#This Row],[Amount]]</f>
        <v>0</v>
      </c>
      <c r="K465" s="139"/>
      <c r="L465" s="140">
        <f>Table1[[#This Row],[Amount]]-Table1[[#This Row],[Amount1]]</f>
        <v>0</v>
      </c>
    </row>
    <row r="466" spans="1:12" x14ac:dyDescent="0.2">
      <c r="A466" s="118"/>
      <c r="B466" s="121"/>
      <c r="C466" s="108"/>
      <c r="D466" s="109"/>
      <c r="E466" s="105" t="e">
        <f>LOOKUP(D466,Accounts!A:A,Accounts!B:B)</f>
        <v>#N/A</v>
      </c>
      <c r="F466" s="157"/>
      <c r="G466" s="108"/>
      <c r="H466" s="104">
        <f>IF(G466="y",H465+Table1[[#This Row],[Amount]],H465)</f>
        <v>0</v>
      </c>
      <c r="I466" s="139"/>
      <c r="J466" s="139">
        <f>Table1[[#This Row],[Amount]]</f>
        <v>0</v>
      </c>
      <c r="K466" s="139"/>
      <c r="L466" s="140">
        <f>Table1[[#This Row],[Amount]]-Table1[[#This Row],[Amount1]]</f>
        <v>0</v>
      </c>
    </row>
    <row r="467" spans="1:12" x14ac:dyDescent="0.2">
      <c r="A467" s="118"/>
      <c r="B467" s="121"/>
      <c r="C467" s="108"/>
      <c r="D467" s="109"/>
      <c r="E467" s="105" t="e">
        <f>LOOKUP(D467,Accounts!A:A,Accounts!B:B)</f>
        <v>#N/A</v>
      </c>
      <c r="F467" s="157"/>
      <c r="G467" s="108"/>
      <c r="H467" s="104">
        <f>IF(G467="y",H466+Table1[[#This Row],[Amount]],H466)</f>
        <v>0</v>
      </c>
      <c r="I467" s="139"/>
      <c r="J467" s="139">
        <f>Table1[[#This Row],[Amount]]</f>
        <v>0</v>
      </c>
      <c r="K467" s="139"/>
      <c r="L467" s="140">
        <f>Table1[[#This Row],[Amount]]-Table1[[#This Row],[Amount1]]</f>
        <v>0</v>
      </c>
    </row>
    <row r="468" spans="1:12" x14ac:dyDescent="0.2">
      <c r="A468" s="118"/>
      <c r="B468" s="121"/>
      <c r="C468" s="108"/>
      <c r="D468" s="109"/>
      <c r="E468" s="105" t="e">
        <f>LOOKUP(D468,Accounts!A:A,Accounts!B:B)</f>
        <v>#N/A</v>
      </c>
      <c r="F468" s="157"/>
      <c r="G468" s="108"/>
      <c r="H468" s="104">
        <f>IF(G468="y",H467+Table1[[#This Row],[Amount]],H467)</f>
        <v>0</v>
      </c>
      <c r="I468" s="139"/>
      <c r="J468" s="139">
        <f>Table1[[#This Row],[Amount]]</f>
        <v>0</v>
      </c>
      <c r="K468" s="139"/>
      <c r="L468" s="140">
        <f>Table1[[#This Row],[Amount]]-Table1[[#This Row],[Amount1]]</f>
        <v>0</v>
      </c>
    </row>
    <row r="469" spans="1:12" x14ac:dyDescent="0.2">
      <c r="A469" s="118"/>
      <c r="B469" s="121"/>
      <c r="C469" s="108"/>
      <c r="D469" s="109"/>
      <c r="E469" s="105" t="e">
        <f>LOOKUP(D469,Accounts!A:A,Accounts!B:B)</f>
        <v>#N/A</v>
      </c>
      <c r="F469" s="157"/>
      <c r="G469" s="108"/>
      <c r="H469" s="104">
        <f>IF(G469="y",H468+Table1[[#This Row],[Amount]],H468)</f>
        <v>0</v>
      </c>
      <c r="I469" s="139"/>
      <c r="J469" s="139">
        <f>Table1[[#This Row],[Amount]]</f>
        <v>0</v>
      </c>
      <c r="K469" s="139"/>
      <c r="L469" s="140">
        <f>Table1[[#This Row],[Amount]]-Table1[[#This Row],[Amount1]]</f>
        <v>0</v>
      </c>
    </row>
    <row r="470" spans="1:12" x14ac:dyDescent="0.2">
      <c r="A470" s="118"/>
      <c r="B470" s="121"/>
      <c r="C470" s="108"/>
      <c r="D470" s="109"/>
      <c r="E470" s="105" t="e">
        <f>LOOKUP(D470,Accounts!A:A,Accounts!B:B)</f>
        <v>#N/A</v>
      </c>
      <c r="F470" s="157"/>
      <c r="G470" s="108"/>
      <c r="H470" s="104">
        <f>IF(G470="y",H469+Table1[[#This Row],[Amount]],H469)</f>
        <v>0</v>
      </c>
      <c r="I470" s="139"/>
      <c r="J470" s="139">
        <f>Table1[[#This Row],[Amount]]</f>
        <v>0</v>
      </c>
      <c r="K470" s="139"/>
      <c r="L470" s="140">
        <f>Table1[[#This Row],[Amount]]-Table1[[#This Row],[Amount1]]</f>
        <v>0</v>
      </c>
    </row>
    <row r="471" spans="1:12" x14ac:dyDescent="0.2">
      <c r="A471" s="118"/>
      <c r="B471" s="121"/>
      <c r="C471" s="108"/>
      <c r="D471" s="109"/>
      <c r="E471" s="105" t="e">
        <f>LOOKUP(D471,Accounts!A:A,Accounts!B:B)</f>
        <v>#N/A</v>
      </c>
      <c r="F471" s="157"/>
      <c r="G471" s="108"/>
      <c r="H471" s="104">
        <f>IF(G471="y",H470+Table1[[#This Row],[Amount]],H470)</f>
        <v>0</v>
      </c>
      <c r="I471" s="139"/>
      <c r="J471" s="139">
        <f>Table1[[#This Row],[Amount]]</f>
        <v>0</v>
      </c>
      <c r="K471" s="139"/>
      <c r="L471" s="140">
        <f>Table1[[#This Row],[Amount]]-Table1[[#This Row],[Amount1]]</f>
        <v>0</v>
      </c>
    </row>
    <row r="472" spans="1:12" x14ac:dyDescent="0.2">
      <c r="A472" s="118"/>
      <c r="B472" s="121"/>
      <c r="C472" s="108"/>
      <c r="D472" s="109"/>
      <c r="E472" s="105" t="e">
        <f>LOOKUP(D472,Accounts!A:A,Accounts!B:B)</f>
        <v>#N/A</v>
      </c>
      <c r="F472" s="157"/>
      <c r="G472" s="108"/>
      <c r="H472" s="104">
        <f>IF(G472="y",H471+Table1[[#This Row],[Amount]],H471)</f>
        <v>0</v>
      </c>
      <c r="I472" s="139"/>
      <c r="J472" s="139">
        <f>Table1[[#This Row],[Amount]]</f>
        <v>0</v>
      </c>
      <c r="K472" s="139"/>
      <c r="L472" s="140">
        <f>Table1[[#This Row],[Amount]]-Table1[[#This Row],[Amount1]]</f>
        <v>0</v>
      </c>
    </row>
    <row r="473" spans="1:12" x14ac:dyDescent="0.2">
      <c r="A473" s="118"/>
      <c r="B473" s="121"/>
      <c r="C473" s="108"/>
      <c r="D473" s="109"/>
      <c r="E473" s="105" t="e">
        <f>LOOKUP(D473,Accounts!A:A,Accounts!B:B)</f>
        <v>#N/A</v>
      </c>
      <c r="F473" s="157"/>
      <c r="G473" s="108"/>
      <c r="H473" s="104">
        <f>IF(G473="y",H472+Table1[[#This Row],[Amount]],H472)</f>
        <v>0</v>
      </c>
      <c r="I473" s="139"/>
      <c r="J473" s="139">
        <f>Table1[[#This Row],[Amount]]</f>
        <v>0</v>
      </c>
      <c r="K473" s="139"/>
      <c r="L473" s="140">
        <f>Table1[[#This Row],[Amount]]-Table1[[#This Row],[Amount1]]</f>
        <v>0</v>
      </c>
    </row>
    <row r="474" spans="1:12" x14ac:dyDescent="0.2">
      <c r="A474" s="118"/>
      <c r="B474" s="121"/>
      <c r="C474" s="108"/>
      <c r="D474" s="109"/>
      <c r="E474" s="105" t="e">
        <f>LOOKUP(D474,Accounts!A:A,Accounts!B:B)</f>
        <v>#N/A</v>
      </c>
      <c r="F474" s="157"/>
      <c r="G474" s="108"/>
      <c r="H474" s="104">
        <f>IF(G474="y",H473+Table1[[#This Row],[Amount]],H473)</f>
        <v>0</v>
      </c>
      <c r="I474" s="139"/>
      <c r="J474" s="139">
        <f>Table1[[#This Row],[Amount]]</f>
        <v>0</v>
      </c>
      <c r="K474" s="139"/>
      <c r="L474" s="140">
        <f>Table1[[#This Row],[Amount]]-Table1[[#This Row],[Amount1]]</f>
        <v>0</v>
      </c>
    </row>
    <row r="475" spans="1:12" x14ac:dyDescent="0.2">
      <c r="A475" s="118"/>
      <c r="B475" s="121"/>
      <c r="C475" s="108"/>
      <c r="D475" s="109"/>
      <c r="E475" s="105" t="e">
        <f>LOOKUP(D475,Accounts!A:A,Accounts!B:B)</f>
        <v>#N/A</v>
      </c>
      <c r="F475" s="157"/>
      <c r="G475" s="108"/>
      <c r="H475" s="104">
        <f>IF(G475="y",H474+Table1[[#This Row],[Amount]],H474)</f>
        <v>0</v>
      </c>
      <c r="I475" s="139"/>
      <c r="J475" s="139">
        <f>Table1[[#This Row],[Amount]]</f>
        <v>0</v>
      </c>
      <c r="K475" s="139"/>
      <c r="L475" s="140">
        <f>Table1[[#This Row],[Amount]]-Table1[[#This Row],[Amount1]]</f>
        <v>0</v>
      </c>
    </row>
    <row r="476" spans="1:12" x14ac:dyDescent="0.2">
      <c r="A476" s="118"/>
      <c r="B476" s="121"/>
      <c r="C476" s="108"/>
      <c r="D476" s="109"/>
      <c r="E476" s="105" t="e">
        <f>LOOKUP(D476,Accounts!A:A,Accounts!B:B)</f>
        <v>#N/A</v>
      </c>
      <c r="F476" s="157"/>
      <c r="G476" s="108"/>
      <c r="H476" s="104">
        <f>IF(G476="y",H475+Table1[[#This Row],[Amount]],H475)</f>
        <v>0</v>
      </c>
      <c r="I476" s="139"/>
      <c r="J476" s="139">
        <f>Table1[[#This Row],[Amount]]</f>
        <v>0</v>
      </c>
      <c r="K476" s="139"/>
      <c r="L476" s="140">
        <f>Table1[[#This Row],[Amount]]-Table1[[#This Row],[Amount1]]</f>
        <v>0</v>
      </c>
    </row>
    <row r="477" spans="1:12" x14ac:dyDescent="0.2">
      <c r="A477" s="118"/>
      <c r="B477" s="121"/>
      <c r="C477" s="108"/>
      <c r="D477" s="109"/>
      <c r="E477" s="105" t="e">
        <f>LOOKUP(D477,Accounts!A:A,Accounts!B:B)</f>
        <v>#N/A</v>
      </c>
      <c r="F477" s="157"/>
      <c r="G477" s="108"/>
      <c r="H477" s="104">
        <f>IF(G477="y",H476+Table1[[#This Row],[Amount]],H476)</f>
        <v>0</v>
      </c>
      <c r="I477" s="139"/>
      <c r="J477" s="139">
        <f>Table1[[#This Row],[Amount]]</f>
        <v>0</v>
      </c>
      <c r="K477" s="139"/>
      <c r="L477" s="140">
        <f>Table1[[#This Row],[Amount]]-Table1[[#This Row],[Amount1]]</f>
        <v>0</v>
      </c>
    </row>
    <row r="478" spans="1:12" x14ac:dyDescent="0.2">
      <c r="A478" s="118"/>
      <c r="B478" s="121"/>
      <c r="C478" s="108"/>
      <c r="D478" s="109"/>
      <c r="E478" s="105" t="e">
        <f>LOOKUP(D478,Accounts!A:A,Accounts!B:B)</f>
        <v>#N/A</v>
      </c>
      <c r="F478" s="157"/>
      <c r="G478" s="108"/>
      <c r="H478" s="104">
        <f>IF(G478="y",H477+Table1[[#This Row],[Amount]],H477)</f>
        <v>0</v>
      </c>
      <c r="I478" s="139"/>
      <c r="J478" s="139">
        <f>Table1[[#This Row],[Amount]]</f>
        <v>0</v>
      </c>
      <c r="K478" s="139"/>
      <c r="L478" s="140">
        <f>Table1[[#This Row],[Amount]]-Table1[[#This Row],[Amount1]]</f>
        <v>0</v>
      </c>
    </row>
    <row r="479" spans="1:12" x14ac:dyDescent="0.2">
      <c r="A479" s="118"/>
      <c r="B479" s="121"/>
      <c r="C479" s="108"/>
      <c r="D479" s="109"/>
      <c r="E479" s="105" t="e">
        <f>LOOKUP(D479,Accounts!A:A,Accounts!B:B)</f>
        <v>#N/A</v>
      </c>
      <c r="F479" s="157"/>
      <c r="G479" s="108"/>
      <c r="H479" s="104">
        <f>IF(G479="y",H478+Table1[[#This Row],[Amount]],H478)</f>
        <v>0</v>
      </c>
      <c r="I479" s="139"/>
      <c r="J479" s="139">
        <f>Table1[[#This Row],[Amount]]</f>
        <v>0</v>
      </c>
      <c r="K479" s="139"/>
      <c r="L479" s="140">
        <f>Table1[[#This Row],[Amount]]-Table1[[#This Row],[Amount1]]</f>
        <v>0</v>
      </c>
    </row>
    <row r="480" spans="1:12" x14ac:dyDescent="0.2">
      <c r="A480" s="118"/>
      <c r="B480" s="121"/>
      <c r="C480" s="108"/>
      <c r="D480" s="109"/>
      <c r="E480" s="105" t="e">
        <f>LOOKUP(D480,Accounts!A:A,Accounts!B:B)</f>
        <v>#N/A</v>
      </c>
      <c r="F480" s="157"/>
      <c r="G480" s="108"/>
      <c r="H480" s="104">
        <f>IF(G480="y",H479+Table1[[#This Row],[Amount]],H479)</f>
        <v>0</v>
      </c>
      <c r="I480" s="139"/>
      <c r="J480" s="139">
        <f>Table1[[#This Row],[Amount]]</f>
        <v>0</v>
      </c>
      <c r="K480" s="139"/>
      <c r="L480" s="140">
        <f>Table1[[#This Row],[Amount]]-Table1[[#This Row],[Amount1]]</f>
        <v>0</v>
      </c>
    </row>
    <row r="481" spans="1:12" x14ac:dyDescent="0.2">
      <c r="A481" s="118"/>
      <c r="B481" s="121"/>
      <c r="C481" s="108"/>
      <c r="D481" s="109"/>
      <c r="E481" s="105" t="e">
        <f>LOOKUP(D481,Accounts!A:A,Accounts!B:B)</f>
        <v>#N/A</v>
      </c>
      <c r="F481" s="157"/>
      <c r="G481" s="108"/>
      <c r="H481" s="104">
        <f>IF(G481="y",H480+Table1[[#This Row],[Amount]],H480)</f>
        <v>0</v>
      </c>
      <c r="I481" s="139"/>
      <c r="J481" s="139">
        <f>Table1[[#This Row],[Amount]]</f>
        <v>0</v>
      </c>
      <c r="K481" s="139"/>
      <c r="L481" s="140">
        <f>Table1[[#This Row],[Amount]]-Table1[[#This Row],[Amount1]]</f>
        <v>0</v>
      </c>
    </row>
    <row r="482" spans="1:12" x14ac:dyDescent="0.2">
      <c r="A482" s="118"/>
      <c r="B482" s="121"/>
      <c r="C482" s="108"/>
      <c r="D482" s="109"/>
      <c r="E482" s="105" t="e">
        <f>LOOKUP(D482,Accounts!A:A,Accounts!B:B)</f>
        <v>#N/A</v>
      </c>
      <c r="F482" s="157"/>
      <c r="G482" s="108"/>
      <c r="H482" s="104">
        <f>IF(G482="y",H481+Table1[[#This Row],[Amount]],H481)</f>
        <v>0</v>
      </c>
      <c r="I482" s="139"/>
      <c r="J482" s="139">
        <f>Table1[[#This Row],[Amount]]</f>
        <v>0</v>
      </c>
      <c r="K482" s="139"/>
      <c r="L482" s="140">
        <f>Table1[[#This Row],[Amount]]-Table1[[#This Row],[Amount1]]</f>
        <v>0</v>
      </c>
    </row>
    <row r="483" spans="1:12" x14ac:dyDescent="0.2">
      <c r="A483" s="118"/>
      <c r="B483" s="96"/>
      <c r="C483" s="108"/>
      <c r="D483" s="109"/>
      <c r="E483" s="105" t="e">
        <f>LOOKUP(D483,Accounts!A:A,Accounts!B:B)</f>
        <v>#N/A</v>
      </c>
      <c r="F483" s="157"/>
      <c r="G483" s="108"/>
      <c r="H483" s="104">
        <f>IF(G483="y",H482+Table1[[#This Row],[Amount]],H482)</f>
        <v>0</v>
      </c>
      <c r="I483" s="139"/>
      <c r="J483" s="139">
        <f>Table1[[#This Row],[Amount]]</f>
        <v>0</v>
      </c>
      <c r="K483" s="139"/>
      <c r="L483" s="140">
        <f>Table1[[#This Row],[Amount]]-Table1[[#This Row],[Amount1]]</f>
        <v>0</v>
      </c>
    </row>
    <row r="484" spans="1:12" x14ac:dyDescent="0.2">
      <c r="A484" s="118"/>
      <c r="B484" s="121"/>
      <c r="C484" s="108"/>
      <c r="D484" s="109"/>
      <c r="E484" s="105" t="e">
        <f>LOOKUP(D484,Accounts!A:A,Accounts!B:B)</f>
        <v>#N/A</v>
      </c>
      <c r="F484" s="157"/>
      <c r="G484" s="108"/>
      <c r="H484" s="104">
        <f>IF(G484="y",H483+Table1[[#This Row],[Amount]],H483)</f>
        <v>0</v>
      </c>
      <c r="I484" s="139"/>
      <c r="J484" s="139">
        <f>Table1[[#This Row],[Amount]]</f>
        <v>0</v>
      </c>
      <c r="K484" s="139"/>
      <c r="L484" s="140">
        <f>Table1[[#This Row],[Amount]]-Table1[[#This Row],[Amount1]]</f>
        <v>0</v>
      </c>
    </row>
    <row r="485" spans="1:12" x14ac:dyDescent="0.2">
      <c r="A485" s="118"/>
      <c r="B485" s="96"/>
      <c r="C485" s="108"/>
      <c r="D485" s="109"/>
      <c r="E485" s="105" t="e">
        <f>LOOKUP(D485,Accounts!A:A,Accounts!B:B)</f>
        <v>#N/A</v>
      </c>
      <c r="F485" s="157"/>
      <c r="G485" s="108"/>
      <c r="H485" s="104">
        <f>IF(G485="y",H484+Table1[[#This Row],[Amount]],H484)</f>
        <v>0</v>
      </c>
      <c r="I485" s="139"/>
      <c r="J485" s="139">
        <f>Table1[[#This Row],[Amount]]</f>
        <v>0</v>
      </c>
      <c r="K485" s="139"/>
      <c r="L485" s="140">
        <f>Table1[[#This Row],[Amount]]-Table1[[#This Row],[Amount1]]</f>
        <v>0</v>
      </c>
    </row>
    <row r="486" spans="1:12" x14ac:dyDescent="0.2">
      <c r="A486" s="118"/>
      <c r="B486" s="121"/>
      <c r="C486" s="108"/>
      <c r="D486" s="109"/>
      <c r="E486" s="105" t="e">
        <f>LOOKUP(D486,Accounts!A:A,Accounts!B:B)</f>
        <v>#N/A</v>
      </c>
      <c r="F486" s="157"/>
      <c r="G486" s="108"/>
      <c r="H486" s="104">
        <f>IF(G486="y",H485+Table1[[#This Row],[Amount]],H485)</f>
        <v>0</v>
      </c>
      <c r="I486" s="139"/>
      <c r="J486" s="139">
        <f>Table1[[#This Row],[Amount]]</f>
        <v>0</v>
      </c>
      <c r="K486" s="139"/>
      <c r="L486" s="140">
        <f>Table1[[#This Row],[Amount]]-Table1[[#This Row],[Amount1]]</f>
        <v>0</v>
      </c>
    </row>
    <row r="487" spans="1:12" x14ac:dyDescent="0.2">
      <c r="A487" s="118"/>
      <c r="B487" s="121"/>
      <c r="C487" s="108"/>
      <c r="D487" s="109"/>
      <c r="E487" s="105" t="e">
        <f>LOOKUP(D487,Accounts!A:A,Accounts!B:B)</f>
        <v>#N/A</v>
      </c>
      <c r="F487" s="157"/>
      <c r="G487" s="108"/>
      <c r="H487" s="104">
        <f>IF(G487="y",H486+Table1[[#This Row],[Amount]],H486)</f>
        <v>0</v>
      </c>
      <c r="I487" s="139"/>
      <c r="J487" s="139">
        <f>Table1[[#This Row],[Amount]]</f>
        <v>0</v>
      </c>
      <c r="K487" s="139"/>
      <c r="L487" s="140">
        <f>Table1[[#This Row],[Amount]]-Table1[[#This Row],[Amount1]]</f>
        <v>0</v>
      </c>
    </row>
    <row r="488" spans="1:12" x14ac:dyDescent="0.2">
      <c r="A488" s="118"/>
      <c r="B488" s="121"/>
      <c r="C488" s="108"/>
      <c r="D488" s="109"/>
      <c r="E488" s="105" t="e">
        <f>LOOKUP(D488,Accounts!A:A,Accounts!B:B)</f>
        <v>#N/A</v>
      </c>
      <c r="F488" s="157"/>
      <c r="G488" s="108"/>
      <c r="H488" s="104">
        <f>IF(G488="y",H487+Table1[[#This Row],[Amount]],H487)</f>
        <v>0</v>
      </c>
      <c r="I488" s="139"/>
      <c r="J488" s="139">
        <f>Table1[[#This Row],[Amount]]</f>
        <v>0</v>
      </c>
      <c r="K488" s="139"/>
      <c r="L488" s="140">
        <f>Table1[[#This Row],[Amount]]-Table1[[#This Row],[Amount1]]</f>
        <v>0</v>
      </c>
    </row>
    <row r="489" spans="1:12" x14ac:dyDescent="0.2">
      <c r="A489" s="118"/>
      <c r="B489" s="121"/>
      <c r="C489" s="108"/>
      <c r="D489" s="109"/>
      <c r="E489" s="105" t="e">
        <f>LOOKUP(D489,Accounts!A:A,Accounts!B:B)</f>
        <v>#N/A</v>
      </c>
      <c r="F489" s="157"/>
      <c r="G489" s="108"/>
      <c r="H489" s="104">
        <f>IF(G489="y",H488+Table1[[#This Row],[Amount]],H488)</f>
        <v>0</v>
      </c>
      <c r="I489" s="139"/>
      <c r="J489" s="139">
        <f>Table1[[#This Row],[Amount]]</f>
        <v>0</v>
      </c>
      <c r="K489" s="139"/>
      <c r="L489" s="140">
        <f>Table1[[#This Row],[Amount]]-Table1[[#This Row],[Amount1]]</f>
        <v>0</v>
      </c>
    </row>
    <row r="490" spans="1:12" x14ac:dyDescent="0.2">
      <c r="A490" s="118"/>
      <c r="B490" s="121"/>
      <c r="C490" s="108"/>
      <c r="D490" s="109"/>
      <c r="E490" s="105" t="e">
        <f>LOOKUP(D490,Accounts!A:A,Accounts!B:B)</f>
        <v>#N/A</v>
      </c>
      <c r="F490" s="157"/>
      <c r="G490" s="108"/>
      <c r="H490" s="104">
        <f>IF(G490="y",H489+Table1[[#This Row],[Amount]],H489)</f>
        <v>0</v>
      </c>
      <c r="I490" s="139"/>
      <c r="J490" s="139">
        <f>Table1[[#This Row],[Amount]]</f>
        <v>0</v>
      </c>
      <c r="K490" s="139"/>
      <c r="L490" s="140">
        <f>Table1[[#This Row],[Amount]]-Table1[[#This Row],[Amount1]]</f>
        <v>0</v>
      </c>
    </row>
    <row r="491" spans="1:12" x14ac:dyDescent="0.2">
      <c r="A491" s="118"/>
      <c r="B491" s="121"/>
      <c r="C491" s="108"/>
      <c r="D491" s="109"/>
      <c r="E491" s="105" t="e">
        <f>LOOKUP(D491,Accounts!A:A,Accounts!B:B)</f>
        <v>#N/A</v>
      </c>
      <c r="F491" s="157"/>
      <c r="G491" s="108"/>
      <c r="H491" s="104">
        <f>IF(G491="y",H490+Table1[[#This Row],[Amount]],H490)</f>
        <v>0</v>
      </c>
      <c r="I491" s="139"/>
      <c r="J491" s="139">
        <f>Table1[[#This Row],[Amount]]</f>
        <v>0</v>
      </c>
      <c r="K491" s="139"/>
      <c r="L491" s="140">
        <f>Table1[[#This Row],[Amount]]-Table1[[#This Row],[Amount1]]</f>
        <v>0</v>
      </c>
    </row>
    <row r="492" spans="1:12" x14ac:dyDescent="0.2">
      <c r="A492" s="118"/>
      <c r="B492" s="121"/>
      <c r="C492" s="108"/>
      <c r="D492" s="109"/>
      <c r="E492" s="105" t="e">
        <f>LOOKUP(D492,Accounts!A:A,Accounts!B:B)</f>
        <v>#N/A</v>
      </c>
      <c r="F492" s="157"/>
      <c r="G492" s="108"/>
      <c r="H492" s="104">
        <f>IF(G492="y",H491+Table1[[#This Row],[Amount]],H491)</f>
        <v>0</v>
      </c>
      <c r="I492" s="139"/>
      <c r="J492" s="139">
        <f>Table1[[#This Row],[Amount]]</f>
        <v>0</v>
      </c>
      <c r="K492" s="139"/>
      <c r="L492" s="140">
        <f>Table1[[#This Row],[Amount]]-Table1[[#This Row],[Amount1]]</f>
        <v>0</v>
      </c>
    </row>
    <row r="493" spans="1:12" x14ac:dyDescent="0.2">
      <c r="A493" s="118"/>
      <c r="B493" s="121"/>
      <c r="C493" s="108"/>
      <c r="D493" s="109"/>
      <c r="E493" s="105" t="e">
        <f>LOOKUP(D493,Accounts!A:A,Accounts!B:B)</f>
        <v>#N/A</v>
      </c>
      <c r="F493" s="157"/>
      <c r="G493" s="108"/>
      <c r="H493" s="104">
        <f>IF(G493="y",H492+Table1[[#This Row],[Amount]],H492)</f>
        <v>0</v>
      </c>
      <c r="I493" s="139"/>
      <c r="J493" s="139">
        <f>Table1[[#This Row],[Amount]]</f>
        <v>0</v>
      </c>
      <c r="K493" s="139"/>
      <c r="L493" s="140">
        <f>Table1[[#This Row],[Amount]]-Table1[[#This Row],[Amount1]]</f>
        <v>0</v>
      </c>
    </row>
    <row r="494" spans="1:12" x14ac:dyDescent="0.2">
      <c r="A494" s="118"/>
      <c r="B494" s="121"/>
      <c r="C494" s="108"/>
      <c r="D494" s="109"/>
      <c r="E494" s="105" t="e">
        <f>LOOKUP(D494,Accounts!A:A,Accounts!B:B)</f>
        <v>#N/A</v>
      </c>
      <c r="F494" s="157"/>
      <c r="G494" s="108"/>
      <c r="H494" s="104">
        <f>IF(G494="y",H493+Table1[[#This Row],[Amount]],H493)</f>
        <v>0</v>
      </c>
      <c r="I494" s="139"/>
      <c r="J494" s="139">
        <f>Table1[[#This Row],[Amount]]</f>
        <v>0</v>
      </c>
      <c r="K494" s="139"/>
      <c r="L494" s="140">
        <f>Table1[[#This Row],[Amount]]-Table1[[#This Row],[Amount1]]</f>
        <v>0</v>
      </c>
    </row>
    <row r="495" spans="1:12" x14ac:dyDescent="0.2">
      <c r="A495" s="118"/>
      <c r="B495" s="121"/>
      <c r="C495" s="108"/>
      <c r="D495" s="109"/>
      <c r="E495" s="105" t="e">
        <f>LOOKUP(D495,Accounts!A:A,Accounts!B:B)</f>
        <v>#N/A</v>
      </c>
      <c r="F495" s="157"/>
      <c r="G495" s="108"/>
      <c r="H495" s="104">
        <f>IF(G495="y",H494+Table1[[#This Row],[Amount]],H494)</f>
        <v>0</v>
      </c>
      <c r="I495" s="139"/>
      <c r="J495" s="139">
        <f>Table1[[#This Row],[Amount]]</f>
        <v>0</v>
      </c>
      <c r="K495" s="139"/>
      <c r="L495" s="140">
        <f>Table1[[#This Row],[Amount]]-Table1[[#This Row],[Amount1]]</f>
        <v>0</v>
      </c>
    </row>
    <row r="496" spans="1:12" x14ac:dyDescent="0.2">
      <c r="A496" s="118"/>
      <c r="B496" s="121"/>
      <c r="C496" s="108"/>
      <c r="D496" s="109"/>
      <c r="E496" s="105" t="e">
        <f>LOOKUP(D496,Accounts!A:A,Accounts!B:B)</f>
        <v>#N/A</v>
      </c>
      <c r="F496" s="157"/>
      <c r="G496" s="108"/>
      <c r="H496" s="104">
        <f>IF(G496="y",H495+Table1[[#This Row],[Amount]],H495)</f>
        <v>0</v>
      </c>
      <c r="I496" s="139"/>
      <c r="J496" s="139">
        <f>Table1[[#This Row],[Amount]]</f>
        <v>0</v>
      </c>
      <c r="K496" s="139"/>
      <c r="L496" s="140">
        <f>Table1[[#This Row],[Amount]]-Table1[[#This Row],[Amount1]]</f>
        <v>0</v>
      </c>
    </row>
    <row r="497" spans="1:12" x14ac:dyDescent="0.2">
      <c r="A497" s="118"/>
      <c r="B497" s="121"/>
      <c r="C497" s="108"/>
      <c r="D497" s="109"/>
      <c r="E497" s="105" t="e">
        <f>LOOKUP(D497,Accounts!A:A,Accounts!B:B)</f>
        <v>#N/A</v>
      </c>
      <c r="F497" s="157"/>
      <c r="G497" s="108"/>
      <c r="H497" s="104">
        <f>IF(G497="y",H496+Table1[[#This Row],[Amount]],H496)</f>
        <v>0</v>
      </c>
      <c r="I497" s="139"/>
      <c r="J497" s="139">
        <f>Table1[[#This Row],[Amount]]</f>
        <v>0</v>
      </c>
      <c r="K497" s="139"/>
      <c r="L497" s="140">
        <f>Table1[[#This Row],[Amount]]-Table1[[#This Row],[Amount1]]</f>
        <v>0</v>
      </c>
    </row>
    <row r="498" spans="1:12" x14ac:dyDescent="0.2">
      <c r="A498" s="118"/>
      <c r="B498" s="121"/>
      <c r="C498" s="108"/>
      <c r="D498" s="109"/>
      <c r="E498" s="105" t="e">
        <f>LOOKUP(D498,Accounts!A:A,Accounts!B:B)</f>
        <v>#N/A</v>
      </c>
      <c r="F498" s="157"/>
      <c r="G498" s="108"/>
      <c r="H498" s="104">
        <f>IF(G498="y",H497+Table1[[#This Row],[Amount]],H497)</f>
        <v>0</v>
      </c>
      <c r="I498" s="139"/>
      <c r="J498" s="139">
        <f>Table1[[#This Row],[Amount]]</f>
        <v>0</v>
      </c>
      <c r="K498" s="139"/>
      <c r="L498" s="140">
        <f>Table1[[#This Row],[Amount]]-Table1[[#This Row],[Amount1]]</f>
        <v>0</v>
      </c>
    </row>
    <row r="499" spans="1:12" x14ac:dyDescent="0.2">
      <c r="A499" s="118"/>
      <c r="B499" s="121"/>
      <c r="C499" s="108"/>
      <c r="D499" s="109"/>
      <c r="E499" s="105" t="e">
        <f>LOOKUP(D499,Accounts!A:A,Accounts!B:B)</f>
        <v>#N/A</v>
      </c>
      <c r="F499" s="157"/>
      <c r="G499" s="108"/>
      <c r="H499" s="104">
        <f>IF(G499="y",H498+Table1[[#This Row],[Amount]],H498)</f>
        <v>0</v>
      </c>
      <c r="I499" s="139"/>
      <c r="J499" s="139">
        <f>Table1[[#This Row],[Amount]]</f>
        <v>0</v>
      </c>
      <c r="K499" s="139"/>
      <c r="L499" s="140">
        <f>Table1[[#This Row],[Amount]]-Table1[[#This Row],[Amount1]]</f>
        <v>0</v>
      </c>
    </row>
    <row r="500" spans="1:12" x14ac:dyDescent="0.2">
      <c r="A500" s="118"/>
      <c r="B500" s="121"/>
      <c r="C500" s="108"/>
      <c r="D500" s="109"/>
      <c r="E500" s="105" t="e">
        <f>LOOKUP(D500,Accounts!A:A,Accounts!B:B)</f>
        <v>#N/A</v>
      </c>
      <c r="F500" s="157"/>
      <c r="G500" s="108"/>
      <c r="H500" s="104">
        <f>IF(G500="y",H499+Table1[[#This Row],[Amount]],H499)</f>
        <v>0</v>
      </c>
      <c r="I500" s="139"/>
      <c r="J500" s="139">
        <f>Table1[[#This Row],[Amount]]</f>
        <v>0</v>
      </c>
      <c r="K500" s="139"/>
      <c r="L500" s="140">
        <f>Table1[[#This Row],[Amount]]-Table1[[#This Row],[Amount1]]</f>
        <v>0</v>
      </c>
    </row>
    <row r="501" spans="1:12" x14ac:dyDescent="0.2">
      <c r="A501" s="118"/>
      <c r="B501" s="121"/>
      <c r="C501" s="108"/>
      <c r="D501" s="109"/>
      <c r="E501" s="105" t="e">
        <f>LOOKUP(D501,Accounts!A:A,Accounts!B:B)</f>
        <v>#N/A</v>
      </c>
      <c r="F501" s="157"/>
      <c r="G501" s="108"/>
      <c r="H501" s="104">
        <f>IF(G501="y",H500+Table1[[#This Row],[Amount]],H500)</f>
        <v>0</v>
      </c>
      <c r="I501" s="139"/>
      <c r="J501" s="139">
        <f>Table1[[#This Row],[Amount]]</f>
        <v>0</v>
      </c>
      <c r="K501" s="139"/>
      <c r="L501" s="140">
        <f>Table1[[#This Row],[Amount]]-Table1[[#This Row],[Amount1]]</f>
        <v>0</v>
      </c>
    </row>
    <row r="502" spans="1:12" x14ac:dyDescent="0.2">
      <c r="A502" s="118"/>
      <c r="B502" s="121"/>
      <c r="C502" s="108"/>
      <c r="D502" s="109"/>
      <c r="E502" s="105" t="e">
        <f>LOOKUP(D502,Accounts!A:A,Accounts!B:B)</f>
        <v>#N/A</v>
      </c>
      <c r="F502" s="157"/>
      <c r="G502" s="108"/>
      <c r="H502" s="104">
        <f>IF(G502="y",H501+Table1[[#This Row],[Amount]],H501)</f>
        <v>0</v>
      </c>
      <c r="I502" s="139"/>
      <c r="J502" s="139">
        <f>Table1[[#This Row],[Amount]]</f>
        <v>0</v>
      </c>
      <c r="K502" s="139"/>
      <c r="L502" s="140">
        <f>Table1[[#This Row],[Amount]]-Table1[[#This Row],[Amount1]]</f>
        <v>0</v>
      </c>
    </row>
    <row r="503" spans="1:12" x14ac:dyDescent="0.2">
      <c r="A503" s="118"/>
      <c r="B503" s="121"/>
      <c r="C503" s="108"/>
      <c r="D503" s="109"/>
      <c r="E503" s="105" t="e">
        <f>LOOKUP(D503,Accounts!A:A,Accounts!B:B)</f>
        <v>#N/A</v>
      </c>
      <c r="F503" s="157"/>
      <c r="G503" s="108"/>
      <c r="H503" s="104">
        <f>IF(G503="y",H502+Table1[[#This Row],[Amount]],H502)</f>
        <v>0</v>
      </c>
      <c r="I503" s="139"/>
      <c r="J503" s="139">
        <f>Table1[[#This Row],[Amount]]</f>
        <v>0</v>
      </c>
      <c r="K503" s="139"/>
      <c r="L503" s="140">
        <f>Table1[[#This Row],[Amount]]-Table1[[#This Row],[Amount1]]</f>
        <v>0</v>
      </c>
    </row>
    <row r="504" spans="1:12" x14ac:dyDescent="0.2">
      <c r="A504" s="118"/>
      <c r="B504" s="121"/>
      <c r="C504" s="108"/>
      <c r="D504" s="109"/>
      <c r="E504" s="105" t="e">
        <f>LOOKUP(D504,Accounts!A:A,Accounts!B:B)</f>
        <v>#N/A</v>
      </c>
      <c r="F504" s="157"/>
      <c r="G504" s="108"/>
      <c r="H504" s="104">
        <f>IF(G504="y",H503+Table1[[#This Row],[Amount]],H503)</f>
        <v>0</v>
      </c>
      <c r="I504" s="139"/>
      <c r="J504" s="139">
        <f>Table1[[#This Row],[Amount]]</f>
        <v>0</v>
      </c>
      <c r="K504" s="139"/>
      <c r="L504" s="140">
        <f>Table1[[#This Row],[Amount]]-Table1[[#This Row],[Amount1]]</f>
        <v>0</v>
      </c>
    </row>
    <row r="505" spans="1:12" x14ac:dyDescent="0.2">
      <c r="A505" s="118"/>
      <c r="B505" s="121"/>
      <c r="C505" s="108"/>
      <c r="D505" s="109"/>
      <c r="E505" s="105" t="e">
        <f>LOOKUP(D505,Accounts!A:A,Accounts!B:B)</f>
        <v>#N/A</v>
      </c>
      <c r="F505" s="157"/>
      <c r="G505" s="108"/>
      <c r="H505" s="104">
        <f>IF(G505="y",H504+Table1[[#This Row],[Amount]],H504)</f>
        <v>0</v>
      </c>
      <c r="I505" s="139"/>
      <c r="J505" s="139">
        <f>Table1[[#This Row],[Amount]]</f>
        <v>0</v>
      </c>
      <c r="K505" s="139"/>
      <c r="L505" s="140">
        <f>Table1[[#This Row],[Amount]]-Table1[[#This Row],[Amount1]]</f>
        <v>0</v>
      </c>
    </row>
    <row r="506" spans="1:12" x14ac:dyDescent="0.2">
      <c r="A506" s="118"/>
      <c r="B506" s="121"/>
      <c r="C506" s="108"/>
      <c r="D506" s="109"/>
      <c r="E506" s="105" t="e">
        <f>LOOKUP(D506,Accounts!A:A,Accounts!B:B)</f>
        <v>#N/A</v>
      </c>
      <c r="F506" s="157"/>
      <c r="G506" s="108"/>
      <c r="H506" s="104">
        <f>IF(G506="y",H505+Table1[[#This Row],[Amount]],H505)</f>
        <v>0</v>
      </c>
      <c r="I506" s="139"/>
      <c r="J506" s="139">
        <f>Table1[[#This Row],[Amount]]</f>
        <v>0</v>
      </c>
      <c r="K506" s="139"/>
      <c r="L506" s="140">
        <f>Table1[[#This Row],[Amount]]-Table1[[#This Row],[Amount1]]</f>
        <v>0</v>
      </c>
    </row>
    <row r="507" spans="1:12" x14ac:dyDescent="0.2">
      <c r="A507" s="118"/>
      <c r="B507" s="121"/>
      <c r="C507" s="108"/>
      <c r="D507" s="109"/>
      <c r="E507" s="105" t="e">
        <f>LOOKUP(D507,Accounts!A:A,Accounts!B:B)</f>
        <v>#N/A</v>
      </c>
      <c r="F507" s="157"/>
      <c r="G507" s="108"/>
      <c r="H507" s="104">
        <f>IF(G507="y",H506+Table1[[#This Row],[Amount]],H506)</f>
        <v>0</v>
      </c>
      <c r="I507" s="139"/>
      <c r="J507" s="139">
        <f>Table1[[#This Row],[Amount]]</f>
        <v>0</v>
      </c>
      <c r="K507" s="139"/>
      <c r="L507" s="140">
        <f>Table1[[#This Row],[Amount]]-Table1[[#This Row],[Amount1]]</f>
        <v>0</v>
      </c>
    </row>
    <row r="508" spans="1:12" x14ac:dyDescent="0.2">
      <c r="A508" s="118"/>
      <c r="B508" s="121"/>
      <c r="C508" s="108"/>
      <c r="D508" s="109"/>
      <c r="E508" s="105" t="e">
        <f>LOOKUP(D508,Accounts!A:A,Accounts!B:B)</f>
        <v>#N/A</v>
      </c>
      <c r="F508" s="157"/>
      <c r="G508" s="108"/>
      <c r="H508" s="104">
        <f>IF(G508="y",H507+Table1[[#This Row],[Amount]],H507)</f>
        <v>0</v>
      </c>
      <c r="I508" s="139"/>
      <c r="J508" s="139">
        <f>Table1[[#This Row],[Amount]]</f>
        <v>0</v>
      </c>
      <c r="K508" s="139"/>
      <c r="L508" s="140">
        <f>Table1[[#This Row],[Amount]]-Table1[[#This Row],[Amount1]]</f>
        <v>0</v>
      </c>
    </row>
    <row r="509" spans="1:12" x14ac:dyDescent="0.2">
      <c r="A509" s="118"/>
      <c r="B509" s="121"/>
      <c r="C509" s="108"/>
      <c r="D509" s="109"/>
      <c r="E509" s="105" t="e">
        <f>LOOKUP(D509,Accounts!A:A,Accounts!B:B)</f>
        <v>#N/A</v>
      </c>
      <c r="F509" s="157"/>
      <c r="G509" s="108"/>
      <c r="H509" s="104">
        <f>IF(G509="y",H508+Table1[[#This Row],[Amount]],H508)</f>
        <v>0</v>
      </c>
      <c r="I509" s="139"/>
      <c r="J509" s="139">
        <f>Table1[[#This Row],[Amount]]</f>
        <v>0</v>
      </c>
      <c r="K509" s="139"/>
      <c r="L509" s="140">
        <f>Table1[[#This Row],[Amount]]-Table1[[#This Row],[Amount1]]</f>
        <v>0</v>
      </c>
    </row>
    <row r="510" spans="1:12" x14ac:dyDescent="0.2">
      <c r="A510" s="118"/>
      <c r="B510" s="121"/>
      <c r="C510" s="108"/>
      <c r="D510" s="109"/>
      <c r="E510" s="105" t="e">
        <f>LOOKUP(D510,Accounts!A:A,Accounts!B:B)</f>
        <v>#N/A</v>
      </c>
      <c r="F510" s="157"/>
      <c r="G510" s="108"/>
      <c r="H510" s="104">
        <f>IF(G510="y",H509+Table1[[#This Row],[Amount]],H509)</f>
        <v>0</v>
      </c>
      <c r="I510" s="139"/>
      <c r="J510" s="139">
        <f>Table1[[#This Row],[Amount]]</f>
        <v>0</v>
      </c>
      <c r="K510" s="139"/>
      <c r="L510" s="140">
        <f>Table1[[#This Row],[Amount]]-Table1[[#This Row],[Amount1]]</f>
        <v>0</v>
      </c>
    </row>
    <row r="511" spans="1:12" x14ac:dyDescent="0.2">
      <c r="A511" s="118"/>
      <c r="B511" s="121"/>
      <c r="C511" s="108"/>
      <c r="D511" s="109"/>
      <c r="E511" s="105" t="e">
        <f>LOOKUP(D511,Accounts!A:A,Accounts!B:B)</f>
        <v>#N/A</v>
      </c>
      <c r="F511" s="157"/>
      <c r="G511" s="108"/>
      <c r="H511" s="104">
        <f>IF(G511="y",H510+Table1[[#This Row],[Amount]],H510)</f>
        <v>0</v>
      </c>
      <c r="I511" s="139"/>
      <c r="J511" s="139">
        <f>Table1[[#This Row],[Amount]]</f>
        <v>0</v>
      </c>
      <c r="K511" s="139"/>
      <c r="L511" s="140">
        <f>Table1[[#This Row],[Amount]]-Table1[[#This Row],[Amount1]]</f>
        <v>0</v>
      </c>
    </row>
    <row r="512" spans="1:12" x14ac:dyDescent="0.2">
      <c r="A512" s="118"/>
      <c r="B512" s="121"/>
      <c r="C512" s="108"/>
      <c r="D512" s="109"/>
      <c r="E512" s="105" t="e">
        <f>LOOKUP(D512,Accounts!A:A,Accounts!B:B)</f>
        <v>#N/A</v>
      </c>
      <c r="F512" s="157"/>
      <c r="G512" s="108"/>
      <c r="H512" s="104">
        <f>IF(G512="y",H511+Table1[[#This Row],[Amount]],H511)</f>
        <v>0</v>
      </c>
      <c r="I512" s="139"/>
      <c r="J512" s="139">
        <f>Table1[[#This Row],[Amount]]</f>
        <v>0</v>
      </c>
      <c r="K512" s="139"/>
      <c r="L512" s="140">
        <f>Table1[[#This Row],[Amount]]-Table1[[#This Row],[Amount1]]</f>
        <v>0</v>
      </c>
    </row>
    <row r="513" spans="1:12" x14ac:dyDescent="0.2">
      <c r="A513" s="118"/>
      <c r="B513" s="121"/>
      <c r="C513" s="108"/>
      <c r="D513" s="109"/>
      <c r="E513" s="105" t="e">
        <f>LOOKUP(D513,Accounts!A:A,Accounts!B:B)</f>
        <v>#N/A</v>
      </c>
      <c r="F513" s="157"/>
      <c r="G513" s="108"/>
      <c r="H513" s="104">
        <f>IF(G513="y",H512+Table1[[#This Row],[Amount]],H512)</f>
        <v>0</v>
      </c>
      <c r="I513" s="139"/>
      <c r="J513" s="139">
        <f>Table1[[#This Row],[Amount]]</f>
        <v>0</v>
      </c>
      <c r="K513" s="139"/>
      <c r="L513" s="140">
        <f>Table1[[#This Row],[Amount]]-Table1[[#This Row],[Amount1]]</f>
        <v>0</v>
      </c>
    </row>
    <row r="514" spans="1:12" x14ac:dyDescent="0.2">
      <c r="A514" s="118"/>
      <c r="B514" s="121"/>
      <c r="C514" s="108"/>
      <c r="D514" s="109"/>
      <c r="E514" s="105" t="e">
        <f>LOOKUP(D514,Accounts!A:A,Accounts!B:B)</f>
        <v>#N/A</v>
      </c>
      <c r="F514" s="157"/>
      <c r="G514" s="108"/>
      <c r="H514" s="104">
        <f>IF(G514="y",H513+Table1[[#This Row],[Amount]],H513)</f>
        <v>0</v>
      </c>
      <c r="I514" s="139"/>
      <c r="J514" s="139">
        <f>Table1[[#This Row],[Amount]]</f>
        <v>0</v>
      </c>
      <c r="K514" s="139"/>
      <c r="L514" s="140">
        <f>Table1[[#This Row],[Amount]]-Table1[[#This Row],[Amount1]]</f>
        <v>0</v>
      </c>
    </row>
    <row r="515" spans="1:12" x14ac:dyDescent="0.2">
      <c r="A515" s="118"/>
      <c r="B515" s="121"/>
      <c r="C515" s="108"/>
      <c r="D515" s="109"/>
      <c r="E515" s="105" t="e">
        <f>LOOKUP(D515,Accounts!A:A,Accounts!B:B)</f>
        <v>#N/A</v>
      </c>
      <c r="F515" s="157"/>
      <c r="G515" s="108"/>
      <c r="H515" s="104">
        <f>IF(G515="y",H514+Table1[[#This Row],[Amount]],H514)</f>
        <v>0</v>
      </c>
      <c r="I515" s="139"/>
      <c r="J515" s="139">
        <f>Table1[[#This Row],[Amount]]</f>
        <v>0</v>
      </c>
      <c r="K515" s="139"/>
      <c r="L515" s="140">
        <f>Table1[[#This Row],[Amount]]-Table1[[#This Row],[Amount1]]</f>
        <v>0</v>
      </c>
    </row>
    <row r="516" spans="1:12" x14ac:dyDescent="0.2">
      <c r="A516" s="118"/>
      <c r="B516" s="121"/>
      <c r="C516" s="108"/>
      <c r="D516" s="109"/>
      <c r="E516" s="105" t="e">
        <f>LOOKUP(D516,Accounts!A:A,Accounts!B:B)</f>
        <v>#N/A</v>
      </c>
      <c r="F516" s="157"/>
      <c r="G516" s="108"/>
      <c r="H516" s="104">
        <f>IF(G516="y",H515+Table1[[#This Row],[Amount]],H515)</f>
        <v>0</v>
      </c>
      <c r="I516" s="139"/>
      <c r="J516" s="139">
        <f>Table1[[#This Row],[Amount]]</f>
        <v>0</v>
      </c>
      <c r="K516" s="139"/>
      <c r="L516" s="140">
        <f>Table1[[#This Row],[Amount]]-Table1[[#This Row],[Amount1]]</f>
        <v>0</v>
      </c>
    </row>
    <row r="517" spans="1:12" x14ac:dyDescent="0.2">
      <c r="A517" s="118"/>
      <c r="B517" s="121"/>
      <c r="C517" s="108"/>
      <c r="D517" s="109"/>
      <c r="E517" s="105" t="e">
        <f>LOOKUP(D517,Accounts!A:A,Accounts!B:B)</f>
        <v>#N/A</v>
      </c>
      <c r="F517" s="157"/>
      <c r="G517" s="108"/>
      <c r="H517" s="104">
        <f>IF(G517="y",H516+Table1[[#This Row],[Amount]],H516)</f>
        <v>0</v>
      </c>
      <c r="I517" s="139"/>
      <c r="J517" s="139">
        <f>Table1[[#This Row],[Amount]]</f>
        <v>0</v>
      </c>
      <c r="K517" s="139"/>
      <c r="L517" s="140">
        <f>Table1[[#This Row],[Amount]]-Table1[[#This Row],[Amount1]]</f>
        <v>0</v>
      </c>
    </row>
    <row r="518" spans="1:12" x14ac:dyDescent="0.2">
      <c r="A518" s="118"/>
      <c r="B518" s="121"/>
      <c r="C518" s="108"/>
      <c r="D518" s="109"/>
      <c r="E518" s="105" t="e">
        <f>LOOKUP(D518,Accounts!A:A,Accounts!B:B)</f>
        <v>#N/A</v>
      </c>
      <c r="F518" s="157"/>
      <c r="G518" s="108"/>
      <c r="H518" s="104">
        <f>IF(G518="y",H517+Table1[[#This Row],[Amount]],H517)</f>
        <v>0</v>
      </c>
      <c r="I518" s="139"/>
      <c r="J518" s="139">
        <f>Table1[[#This Row],[Amount]]</f>
        <v>0</v>
      </c>
      <c r="K518" s="139"/>
      <c r="L518" s="140">
        <f>Table1[[#This Row],[Amount]]-Table1[[#This Row],[Amount1]]</f>
        <v>0</v>
      </c>
    </row>
    <row r="519" spans="1:12" x14ac:dyDescent="0.2">
      <c r="A519" s="118"/>
      <c r="B519" s="121"/>
      <c r="C519" s="108"/>
      <c r="D519" s="109"/>
      <c r="E519" s="105" t="e">
        <f>LOOKUP(D519,Accounts!A:A,Accounts!B:B)</f>
        <v>#N/A</v>
      </c>
      <c r="F519" s="157"/>
      <c r="G519" s="108"/>
      <c r="H519" s="104">
        <f>IF(G519="y",H518+Table1[[#This Row],[Amount]],H518)</f>
        <v>0</v>
      </c>
      <c r="I519" s="139"/>
      <c r="J519" s="139">
        <f>Table1[[#This Row],[Amount]]</f>
        <v>0</v>
      </c>
      <c r="K519" s="139"/>
      <c r="L519" s="140">
        <f>Table1[[#This Row],[Amount]]-Table1[[#This Row],[Amount1]]</f>
        <v>0</v>
      </c>
    </row>
    <row r="520" spans="1:12" x14ac:dyDescent="0.2">
      <c r="A520" s="118"/>
      <c r="B520" s="121"/>
      <c r="C520" s="108"/>
      <c r="D520" s="109"/>
      <c r="E520" s="105" t="e">
        <f>LOOKUP(D520,Accounts!A:A,Accounts!B:B)</f>
        <v>#N/A</v>
      </c>
      <c r="F520" s="157"/>
      <c r="G520" s="108"/>
      <c r="H520" s="104">
        <f>IF(G520="y",H519+Table1[[#This Row],[Amount]],H519)</f>
        <v>0</v>
      </c>
      <c r="I520" s="139"/>
      <c r="J520" s="139">
        <f>Table1[[#This Row],[Amount]]</f>
        <v>0</v>
      </c>
      <c r="K520" s="139"/>
      <c r="L520" s="140">
        <f>Table1[[#This Row],[Amount]]-Table1[[#This Row],[Amount1]]</f>
        <v>0</v>
      </c>
    </row>
    <row r="521" spans="1:12" x14ac:dyDescent="0.2">
      <c r="A521" s="118"/>
      <c r="B521" s="121"/>
      <c r="C521" s="108"/>
      <c r="D521" s="109"/>
      <c r="E521" s="105" t="e">
        <f>LOOKUP(D521,Accounts!A:A,Accounts!B:B)</f>
        <v>#N/A</v>
      </c>
      <c r="F521" s="157"/>
      <c r="G521" s="108"/>
      <c r="H521" s="104">
        <f>IF(G521="y",H520+Table1[[#This Row],[Amount]],H520)</f>
        <v>0</v>
      </c>
      <c r="I521" s="139"/>
      <c r="J521" s="139">
        <f>Table1[[#This Row],[Amount]]</f>
        <v>0</v>
      </c>
      <c r="K521" s="139"/>
      <c r="L521" s="140">
        <f>Table1[[#This Row],[Amount]]-Table1[[#This Row],[Amount1]]</f>
        <v>0</v>
      </c>
    </row>
    <row r="522" spans="1:12" x14ac:dyDescent="0.2">
      <c r="A522" s="118"/>
      <c r="B522" s="121"/>
      <c r="C522" s="108"/>
      <c r="D522" s="109"/>
      <c r="E522" s="105" t="e">
        <f>LOOKUP(D522,Accounts!A:A,Accounts!B:B)</f>
        <v>#N/A</v>
      </c>
      <c r="F522" s="157"/>
      <c r="G522" s="108"/>
      <c r="H522" s="104">
        <f>IF(G522="y",H521+Table1[[#This Row],[Amount]],H521)</f>
        <v>0</v>
      </c>
      <c r="I522" s="139"/>
      <c r="J522" s="139">
        <f>Table1[[#This Row],[Amount]]</f>
        <v>0</v>
      </c>
      <c r="K522" s="139"/>
      <c r="L522" s="140">
        <f>Table1[[#This Row],[Amount]]-Table1[[#This Row],[Amount1]]</f>
        <v>0</v>
      </c>
    </row>
    <row r="523" spans="1:12" x14ac:dyDescent="0.2">
      <c r="A523" s="118"/>
      <c r="B523" s="121"/>
      <c r="C523" s="108"/>
      <c r="D523" s="109"/>
      <c r="E523" s="105" t="e">
        <f>LOOKUP(D523,Accounts!A:A,Accounts!B:B)</f>
        <v>#N/A</v>
      </c>
      <c r="F523" s="157"/>
      <c r="G523" s="108"/>
      <c r="H523" s="104">
        <f>IF(G523="y",H522+Table1[[#This Row],[Amount]],H522)</f>
        <v>0</v>
      </c>
      <c r="I523" s="139"/>
      <c r="J523" s="139">
        <f>Table1[[#This Row],[Amount]]</f>
        <v>0</v>
      </c>
      <c r="K523" s="139"/>
      <c r="L523" s="140">
        <f>Table1[[#This Row],[Amount]]-Table1[[#This Row],[Amount1]]</f>
        <v>0</v>
      </c>
    </row>
    <row r="524" spans="1:12" x14ac:dyDescent="0.2">
      <c r="A524" s="118"/>
      <c r="B524" s="121"/>
      <c r="C524" s="108"/>
      <c r="D524" s="109"/>
      <c r="E524" s="105" t="e">
        <f>LOOKUP(D524,Accounts!A:A,Accounts!B:B)</f>
        <v>#N/A</v>
      </c>
      <c r="F524" s="157"/>
      <c r="G524" s="108"/>
      <c r="H524" s="104">
        <f>IF(G524="y",H523+Table1[[#This Row],[Amount]],H523)</f>
        <v>0</v>
      </c>
      <c r="I524" s="139"/>
      <c r="J524" s="139">
        <f>Table1[[#This Row],[Amount]]</f>
        <v>0</v>
      </c>
      <c r="K524" s="139"/>
      <c r="L524" s="140">
        <f>Table1[[#This Row],[Amount]]-Table1[[#This Row],[Amount1]]</f>
        <v>0</v>
      </c>
    </row>
    <row r="525" spans="1:12" x14ac:dyDescent="0.2">
      <c r="A525" s="118"/>
      <c r="B525" s="121"/>
      <c r="C525" s="108"/>
      <c r="D525" s="109"/>
      <c r="E525" s="105" t="e">
        <f>LOOKUP(D525,Accounts!A:A,Accounts!B:B)</f>
        <v>#N/A</v>
      </c>
      <c r="F525" s="157"/>
      <c r="G525" s="108"/>
      <c r="H525" s="104">
        <f>IF(G525="y",H524+Table1[[#This Row],[Amount]],H524)</f>
        <v>0</v>
      </c>
      <c r="I525" s="139"/>
      <c r="J525" s="139">
        <f>Table1[[#This Row],[Amount]]</f>
        <v>0</v>
      </c>
      <c r="K525" s="139"/>
      <c r="L525" s="140">
        <f>Table1[[#This Row],[Amount]]-Table1[[#This Row],[Amount1]]</f>
        <v>0</v>
      </c>
    </row>
    <row r="526" spans="1:12" x14ac:dyDescent="0.2">
      <c r="A526" s="118"/>
      <c r="B526" s="121"/>
      <c r="C526" s="108"/>
      <c r="D526" s="109"/>
      <c r="E526" s="105" t="e">
        <f>LOOKUP(D526,Accounts!A:A,Accounts!B:B)</f>
        <v>#N/A</v>
      </c>
      <c r="F526" s="157"/>
      <c r="G526" s="108"/>
      <c r="H526" s="104">
        <f>IF(G526="y",H525+Table1[[#This Row],[Amount]],H525)</f>
        <v>0</v>
      </c>
      <c r="I526" s="139"/>
      <c r="J526" s="139">
        <f>Table1[[#This Row],[Amount]]</f>
        <v>0</v>
      </c>
      <c r="K526" s="139"/>
      <c r="L526" s="140">
        <f>Table1[[#This Row],[Amount]]-Table1[[#This Row],[Amount1]]</f>
        <v>0</v>
      </c>
    </row>
    <row r="527" spans="1:12" x14ac:dyDescent="0.2">
      <c r="A527" s="118"/>
      <c r="B527" s="121"/>
      <c r="C527" s="108"/>
      <c r="D527" s="109"/>
      <c r="E527" s="105" t="e">
        <f>LOOKUP(D527,Accounts!A:A,Accounts!B:B)</f>
        <v>#N/A</v>
      </c>
      <c r="F527" s="157"/>
      <c r="G527" s="108"/>
      <c r="H527" s="104">
        <f>IF(G527="y",H526+Table1[[#This Row],[Amount]],H526)</f>
        <v>0</v>
      </c>
      <c r="I527" s="139"/>
      <c r="J527" s="139">
        <f>Table1[[#This Row],[Amount]]</f>
        <v>0</v>
      </c>
      <c r="K527" s="139"/>
      <c r="L527" s="140">
        <f>Table1[[#This Row],[Amount]]-Table1[[#This Row],[Amount1]]</f>
        <v>0</v>
      </c>
    </row>
    <row r="528" spans="1:12" x14ac:dyDescent="0.2">
      <c r="A528" s="118"/>
      <c r="B528" s="121"/>
      <c r="C528" s="108"/>
      <c r="D528" s="109"/>
      <c r="E528" s="105" t="e">
        <f>LOOKUP(D528,Accounts!A:A,Accounts!B:B)</f>
        <v>#N/A</v>
      </c>
      <c r="F528" s="157"/>
      <c r="G528" s="108"/>
      <c r="H528" s="104">
        <f>IF(G528="y",H527+Table1[[#This Row],[Amount]],H527)</f>
        <v>0</v>
      </c>
      <c r="I528" s="139"/>
      <c r="J528" s="139">
        <f>Table1[[#This Row],[Amount]]</f>
        <v>0</v>
      </c>
      <c r="K528" s="139"/>
      <c r="L528" s="140">
        <f>Table1[[#This Row],[Amount]]-Table1[[#This Row],[Amount1]]</f>
        <v>0</v>
      </c>
    </row>
    <row r="529" spans="1:12" x14ac:dyDescent="0.2">
      <c r="A529" s="118"/>
      <c r="B529" s="121"/>
      <c r="C529" s="108"/>
      <c r="D529" s="109"/>
      <c r="E529" s="105" t="e">
        <f>LOOKUP(D529,Accounts!A:A,Accounts!B:B)</f>
        <v>#N/A</v>
      </c>
      <c r="F529" s="157"/>
      <c r="G529" s="108"/>
      <c r="H529" s="104">
        <f>IF(G529="y",H528+Table1[[#This Row],[Amount]],H528)</f>
        <v>0</v>
      </c>
      <c r="I529" s="139"/>
      <c r="J529" s="139">
        <f>Table1[[#This Row],[Amount]]</f>
        <v>0</v>
      </c>
      <c r="K529" s="139"/>
      <c r="L529" s="140">
        <f>Table1[[#This Row],[Amount]]-Table1[[#This Row],[Amount1]]</f>
        <v>0</v>
      </c>
    </row>
    <row r="530" spans="1:12" x14ac:dyDescent="0.2">
      <c r="A530" s="118"/>
      <c r="B530" s="121"/>
      <c r="C530" s="108"/>
      <c r="D530" s="109"/>
      <c r="E530" s="105" t="e">
        <f>LOOKUP(D530,Accounts!A:A,Accounts!B:B)</f>
        <v>#N/A</v>
      </c>
      <c r="F530" s="157"/>
      <c r="G530" s="108"/>
      <c r="H530" s="104">
        <f>IF(G530="y",H529+Table1[[#This Row],[Amount]],H529)</f>
        <v>0</v>
      </c>
      <c r="I530" s="139"/>
      <c r="J530" s="139">
        <f>Table1[[#This Row],[Amount]]</f>
        <v>0</v>
      </c>
      <c r="K530" s="139"/>
      <c r="L530" s="140">
        <f>Table1[[#This Row],[Amount]]-Table1[[#This Row],[Amount1]]</f>
        <v>0</v>
      </c>
    </row>
    <row r="531" spans="1:12" x14ac:dyDescent="0.2">
      <c r="A531" s="118"/>
      <c r="B531" s="121"/>
      <c r="C531" s="108"/>
      <c r="D531" s="109"/>
      <c r="E531" s="105" t="e">
        <f>LOOKUP(D531,Accounts!A:A,Accounts!B:B)</f>
        <v>#N/A</v>
      </c>
      <c r="F531" s="157"/>
      <c r="G531" s="108"/>
      <c r="H531" s="104">
        <f>IF(G531="y",H530+Table1[[#This Row],[Amount]],H530)</f>
        <v>0</v>
      </c>
      <c r="I531" s="139"/>
      <c r="J531" s="139">
        <f>Table1[[#This Row],[Amount]]</f>
        <v>0</v>
      </c>
      <c r="K531" s="139"/>
      <c r="L531" s="140">
        <f>Table1[[#This Row],[Amount]]-Table1[[#This Row],[Amount1]]</f>
        <v>0</v>
      </c>
    </row>
    <row r="532" spans="1:12" x14ac:dyDescent="0.2">
      <c r="A532" s="118"/>
      <c r="B532" s="121"/>
      <c r="C532" s="108"/>
      <c r="D532" s="109"/>
      <c r="E532" s="105" t="e">
        <f>LOOKUP(D532,Accounts!A:A,Accounts!B:B)</f>
        <v>#N/A</v>
      </c>
      <c r="F532" s="157"/>
      <c r="G532" s="108"/>
      <c r="H532" s="104">
        <f>IF(G532="y",H531+Table1[[#This Row],[Amount]],H531)</f>
        <v>0</v>
      </c>
      <c r="I532" s="139"/>
      <c r="J532" s="139">
        <f>Table1[[#This Row],[Amount]]</f>
        <v>0</v>
      </c>
      <c r="K532" s="139"/>
      <c r="L532" s="140">
        <f>Table1[[#This Row],[Amount]]-Table1[[#This Row],[Amount1]]</f>
        <v>0</v>
      </c>
    </row>
    <row r="533" spans="1:12" x14ac:dyDescent="0.2">
      <c r="A533" s="118"/>
      <c r="B533" s="121"/>
      <c r="C533" s="108"/>
      <c r="D533" s="109"/>
      <c r="E533" s="105" t="e">
        <f>LOOKUP(D533,Accounts!A:A,Accounts!B:B)</f>
        <v>#N/A</v>
      </c>
      <c r="F533" s="157"/>
      <c r="G533" s="108"/>
      <c r="H533" s="104">
        <f>IF(G533="y",H532+Table1[[#This Row],[Amount]],H532)</f>
        <v>0</v>
      </c>
      <c r="I533" s="139"/>
      <c r="J533" s="139">
        <f>Table1[[#This Row],[Amount]]</f>
        <v>0</v>
      </c>
      <c r="K533" s="139"/>
      <c r="L533" s="140">
        <f>Table1[[#This Row],[Amount]]-Table1[[#This Row],[Amount1]]</f>
        <v>0</v>
      </c>
    </row>
    <row r="534" spans="1:12" x14ac:dyDescent="0.2">
      <c r="A534" s="118"/>
      <c r="B534" s="121"/>
      <c r="C534" s="108"/>
      <c r="D534" s="109"/>
      <c r="E534" s="105" t="e">
        <f>LOOKUP(D534,Accounts!A:A,Accounts!B:B)</f>
        <v>#N/A</v>
      </c>
      <c r="F534" s="157"/>
      <c r="G534" s="108"/>
      <c r="H534" s="104">
        <f>IF(G534="y",H533+Table1[[#This Row],[Amount]],H533)</f>
        <v>0</v>
      </c>
      <c r="I534" s="139"/>
      <c r="J534" s="139">
        <f>Table1[[#This Row],[Amount]]</f>
        <v>0</v>
      </c>
      <c r="K534" s="139"/>
      <c r="L534" s="140">
        <f>Table1[[#This Row],[Amount]]-Table1[[#This Row],[Amount1]]</f>
        <v>0</v>
      </c>
    </row>
    <row r="535" spans="1:12" x14ac:dyDescent="0.2">
      <c r="A535" s="118"/>
      <c r="B535" s="121"/>
      <c r="C535" s="108"/>
      <c r="D535" s="109"/>
      <c r="E535" s="105" t="e">
        <f>LOOKUP(D535,Accounts!A:A,Accounts!B:B)</f>
        <v>#N/A</v>
      </c>
      <c r="F535" s="157"/>
      <c r="G535" s="108"/>
      <c r="H535" s="104">
        <f>IF(G535="y",H534+Table1[[#This Row],[Amount]],H534)</f>
        <v>0</v>
      </c>
      <c r="I535" s="139"/>
      <c r="J535" s="139">
        <f>Table1[[#This Row],[Amount]]</f>
        <v>0</v>
      </c>
      <c r="K535" s="139"/>
      <c r="L535" s="140">
        <f>Table1[[#This Row],[Amount]]-Table1[[#This Row],[Amount1]]</f>
        <v>0</v>
      </c>
    </row>
    <row r="536" spans="1:12" x14ac:dyDescent="0.2">
      <c r="A536" s="118"/>
      <c r="B536" s="121"/>
      <c r="C536" s="108"/>
      <c r="D536" s="109"/>
      <c r="E536" s="105" t="e">
        <f>LOOKUP(D536,Accounts!A:A,Accounts!B:B)</f>
        <v>#N/A</v>
      </c>
      <c r="F536" s="157"/>
      <c r="G536" s="108"/>
      <c r="H536" s="104">
        <f>IF(G536="y",H535+Table1[[#This Row],[Amount]],H535)</f>
        <v>0</v>
      </c>
      <c r="I536" s="139"/>
      <c r="J536" s="139">
        <f>Table1[[#This Row],[Amount]]</f>
        <v>0</v>
      </c>
      <c r="K536" s="139"/>
      <c r="L536" s="140">
        <f>Table1[[#This Row],[Amount]]-Table1[[#This Row],[Amount1]]</f>
        <v>0</v>
      </c>
    </row>
    <row r="537" spans="1:12" x14ac:dyDescent="0.2">
      <c r="A537" s="118"/>
      <c r="B537" s="121"/>
      <c r="C537" s="108"/>
      <c r="D537" s="109"/>
      <c r="E537" s="105" t="e">
        <f>LOOKUP(D537,Accounts!A:A,Accounts!B:B)</f>
        <v>#N/A</v>
      </c>
      <c r="F537" s="157"/>
      <c r="G537" s="108"/>
      <c r="H537" s="104">
        <f>IF(G537="y",H536+Table1[[#This Row],[Amount]],H536)</f>
        <v>0</v>
      </c>
      <c r="I537" s="139"/>
      <c r="J537" s="139">
        <f>Table1[[#This Row],[Amount]]</f>
        <v>0</v>
      </c>
      <c r="K537" s="139"/>
      <c r="L537" s="140">
        <f>Table1[[#This Row],[Amount]]-Table1[[#This Row],[Amount1]]</f>
        <v>0</v>
      </c>
    </row>
    <row r="538" spans="1:12" x14ac:dyDescent="0.2">
      <c r="A538" s="118"/>
      <c r="B538" s="121"/>
      <c r="C538" s="108"/>
      <c r="D538" s="109"/>
      <c r="E538" s="105" t="e">
        <f>LOOKUP(D538,Accounts!A:A,Accounts!B:B)</f>
        <v>#N/A</v>
      </c>
      <c r="F538" s="157"/>
      <c r="G538" s="108"/>
      <c r="H538" s="104">
        <f>IF(G538="y",H537+Table1[[#This Row],[Amount]],H537)</f>
        <v>0</v>
      </c>
      <c r="I538" s="139"/>
      <c r="J538" s="139">
        <f>Table1[[#This Row],[Amount]]</f>
        <v>0</v>
      </c>
      <c r="K538" s="139"/>
      <c r="L538" s="140">
        <f>Table1[[#This Row],[Amount]]-Table1[[#This Row],[Amount1]]</f>
        <v>0</v>
      </c>
    </row>
    <row r="539" spans="1:12" x14ac:dyDescent="0.2">
      <c r="A539" s="118"/>
      <c r="B539" s="121"/>
      <c r="C539" s="108"/>
      <c r="D539" s="109"/>
      <c r="E539" s="105" t="e">
        <f>LOOKUP(D539,Accounts!A:A,Accounts!B:B)</f>
        <v>#N/A</v>
      </c>
      <c r="F539" s="157"/>
      <c r="G539" s="108"/>
      <c r="H539" s="104">
        <f>IF(G539="y",H538+Table1[[#This Row],[Amount]],H538)</f>
        <v>0</v>
      </c>
      <c r="I539" s="139"/>
      <c r="J539" s="139">
        <f>Table1[[#This Row],[Amount]]</f>
        <v>0</v>
      </c>
      <c r="K539" s="139"/>
      <c r="L539" s="140">
        <f>Table1[[#This Row],[Amount]]-Table1[[#This Row],[Amount1]]</f>
        <v>0</v>
      </c>
    </row>
    <row r="540" spans="1:12" x14ac:dyDescent="0.2">
      <c r="A540" s="118"/>
      <c r="B540" s="121"/>
      <c r="C540" s="108"/>
      <c r="D540" s="109"/>
      <c r="E540" s="105" t="e">
        <f>LOOKUP(D540,Accounts!A:A,Accounts!B:B)</f>
        <v>#N/A</v>
      </c>
      <c r="F540" s="157"/>
      <c r="G540" s="108"/>
      <c r="H540" s="104">
        <f>IF(G540="y",H539+Table1[[#This Row],[Amount]],H539)</f>
        <v>0</v>
      </c>
      <c r="I540" s="139"/>
      <c r="J540" s="139">
        <f>Table1[[#This Row],[Amount]]</f>
        <v>0</v>
      </c>
      <c r="K540" s="139"/>
      <c r="L540" s="140">
        <f>Table1[[#This Row],[Amount]]-Table1[[#This Row],[Amount1]]</f>
        <v>0</v>
      </c>
    </row>
    <row r="541" spans="1:12" x14ac:dyDescent="0.2">
      <c r="A541" s="118"/>
      <c r="B541" s="121"/>
      <c r="C541" s="108"/>
      <c r="D541" s="109"/>
      <c r="E541" s="105" t="e">
        <f>LOOKUP(D541,Accounts!A:A,Accounts!B:B)</f>
        <v>#N/A</v>
      </c>
      <c r="F541" s="157"/>
      <c r="G541" s="108"/>
      <c r="H541" s="104">
        <f>IF(G541="y",H540+Table1[[#This Row],[Amount]],H540)</f>
        <v>0</v>
      </c>
      <c r="I541" s="139"/>
      <c r="J541" s="139">
        <f>Table1[[#This Row],[Amount]]</f>
        <v>0</v>
      </c>
      <c r="K541" s="139"/>
      <c r="L541" s="140">
        <f>Table1[[#This Row],[Amount]]-Table1[[#This Row],[Amount1]]</f>
        <v>0</v>
      </c>
    </row>
    <row r="542" spans="1:12" x14ac:dyDescent="0.2">
      <c r="A542" s="118"/>
      <c r="B542" s="121"/>
      <c r="C542" s="108"/>
      <c r="D542" s="109"/>
      <c r="E542" s="105" t="e">
        <f>LOOKUP(D542,Accounts!A:A,Accounts!B:B)</f>
        <v>#N/A</v>
      </c>
      <c r="F542" s="157"/>
      <c r="G542" s="108"/>
      <c r="H542" s="104">
        <f>IF(G542="y",H541+Table1[[#This Row],[Amount]],H541)</f>
        <v>0</v>
      </c>
      <c r="I542" s="139"/>
      <c r="J542" s="139">
        <f>Table1[[#This Row],[Amount]]</f>
        <v>0</v>
      </c>
      <c r="K542" s="139"/>
      <c r="L542" s="140">
        <f>Table1[[#This Row],[Amount]]-Table1[[#This Row],[Amount1]]</f>
        <v>0</v>
      </c>
    </row>
    <row r="543" spans="1:12" x14ac:dyDescent="0.2">
      <c r="A543" s="118"/>
      <c r="B543" s="121"/>
      <c r="C543" s="108"/>
      <c r="D543" s="109"/>
      <c r="E543" s="105" t="e">
        <f>LOOKUP(D543,Accounts!A:A,Accounts!B:B)</f>
        <v>#N/A</v>
      </c>
      <c r="F543" s="157"/>
      <c r="G543" s="108"/>
      <c r="H543" s="104">
        <f>IF(G543="y",H542+Table1[[#This Row],[Amount]],H542)</f>
        <v>0</v>
      </c>
      <c r="I543" s="139"/>
      <c r="J543" s="139">
        <f>Table1[[#This Row],[Amount]]</f>
        <v>0</v>
      </c>
      <c r="K543" s="139"/>
      <c r="L543" s="140">
        <f>Table1[[#This Row],[Amount]]-Table1[[#This Row],[Amount1]]</f>
        <v>0</v>
      </c>
    </row>
    <row r="544" spans="1:12" x14ac:dyDescent="0.2">
      <c r="A544" s="118"/>
      <c r="B544" s="121"/>
      <c r="C544" s="108"/>
      <c r="D544" s="109"/>
      <c r="E544" s="105" t="e">
        <f>LOOKUP(D544,Accounts!A:A,Accounts!B:B)</f>
        <v>#N/A</v>
      </c>
      <c r="F544" s="157"/>
      <c r="G544" s="108"/>
      <c r="H544" s="104">
        <f>IF(G544="y",H543+Table1[[#This Row],[Amount]],H543)</f>
        <v>0</v>
      </c>
      <c r="I544" s="139"/>
      <c r="J544" s="139">
        <f>Table1[[#This Row],[Amount]]</f>
        <v>0</v>
      </c>
      <c r="K544" s="139"/>
      <c r="L544" s="140">
        <f>Table1[[#This Row],[Amount]]-Table1[[#This Row],[Amount1]]</f>
        <v>0</v>
      </c>
    </row>
    <row r="545" spans="1:12" x14ac:dyDescent="0.2">
      <c r="A545" s="118"/>
      <c r="B545" s="121"/>
      <c r="C545" s="108"/>
      <c r="D545" s="109"/>
      <c r="E545" s="105" t="e">
        <f>LOOKUP(D545,Accounts!A:A,Accounts!B:B)</f>
        <v>#N/A</v>
      </c>
      <c r="F545" s="157"/>
      <c r="G545" s="108"/>
      <c r="H545" s="104">
        <f>IF(G545="y",H544+Table1[[#This Row],[Amount]],H544)</f>
        <v>0</v>
      </c>
      <c r="I545" s="139"/>
      <c r="J545" s="139">
        <f>Table1[[#This Row],[Amount]]</f>
        <v>0</v>
      </c>
      <c r="K545" s="139"/>
      <c r="L545" s="140">
        <f>Table1[[#This Row],[Amount]]-Table1[[#This Row],[Amount1]]</f>
        <v>0</v>
      </c>
    </row>
    <row r="546" spans="1:12" x14ac:dyDescent="0.2">
      <c r="A546" s="118"/>
      <c r="B546" s="121"/>
      <c r="C546" s="108"/>
      <c r="D546" s="109"/>
      <c r="E546" s="105" t="e">
        <f>LOOKUP(D546,Accounts!A:A,Accounts!B:B)</f>
        <v>#N/A</v>
      </c>
      <c r="F546" s="157"/>
      <c r="G546" s="108"/>
      <c r="H546" s="104">
        <f>IF(G546="y",H545+Table1[[#This Row],[Amount]],H545)</f>
        <v>0</v>
      </c>
      <c r="I546" s="139"/>
      <c r="J546" s="139">
        <f>Table1[[#This Row],[Amount]]</f>
        <v>0</v>
      </c>
      <c r="K546" s="139"/>
      <c r="L546" s="140">
        <f>Table1[[#This Row],[Amount]]-Table1[[#This Row],[Amount1]]</f>
        <v>0</v>
      </c>
    </row>
    <row r="547" spans="1:12" x14ac:dyDescent="0.2">
      <c r="A547" s="118"/>
      <c r="B547" s="121"/>
      <c r="C547" s="108"/>
      <c r="D547" s="109"/>
      <c r="E547" s="105" t="e">
        <f>LOOKUP(D547,Accounts!A:A,Accounts!B:B)</f>
        <v>#N/A</v>
      </c>
      <c r="F547" s="157"/>
      <c r="G547" s="108"/>
      <c r="H547" s="104">
        <f>IF(G547="y",H546+Table1[[#This Row],[Amount]],H546)</f>
        <v>0</v>
      </c>
      <c r="I547" s="139"/>
      <c r="J547" s="139">
        <f>Table1[[#This Row],[Amount]]</f>
        <v>0</v>
      </c>
      <c r="K547" s="139"/>
      <c r="L547" s="140">
        <f>Table1[[#This Row],[Amount]]-Table1[[#This Row],[Amount1]]</f>
        <v>0</v>
      </c>
    </row>
    <row r="548" spans="1:12" x14ac:dyDescent="0.2">
      <c r="A548" s="118"/>
      <c r="B548" s="121"/>
      <c r="C548" s="108"/>
      <c r="D548" s="109"/>
      <c r="E548" s="105" t="e">
        <f>LOOKUP(D548,Accounts!A:A,Accounts!B:B)</f>
        <v>#N/A</v>
      </c>
      <c r="F548" s="157"/>
      <c r="G548" s="108"/>
      <c r="H548" s="104">
        <f>IF(G548="y",H547+Table1[[#This Row],[Amount]],H547)</f>
        <v>0</v>
      </c>
      <c r="I548" s="139"/>
      <c r="J548" s="139">
        <f>Table1[[#This Row],[Amount]]</f>
        <v>0</v>
      </c>
      <c r="K548" s="139"/>
      <c r="L548" s="140">
        <f>Table1[[#This Row],[Amount]]-Table1[[#This Row],[Amount1]]</f>
        <v>0</v>
      </c>
    </row>
    <row r="549" spans="1:12" x14ac:dyDescent="0.2">
      <c r="A549" s="118"/>
      <c r="B549" s="121"/>
      <c r="C549" s="108"/>
      <c r="D549" s="109"/>
      <c r="E549" s="105" t="e">
        <f>LOOKUP(D549,Accounts!A:A,Accounts!B:B)</f>
        <v>#N/A</v>
      </c>
      <c r="F549" s="157"/>
      <c r="G549" s="108"/>
      <c r="H549" s="104">
        <f>IF(G549="y",H548+Table1[[#This Row],[Amount]],H548)</f>
        <v>0</v>
      </c>
      <c r="I549" s="139"/>
      <c r="J549" s="139">
        <f>Table1[[#This Row],[Amount]]</f>
        <v>0</v>
      </c>
      <c r="K549" s="139"/>
      <c r="L549" s="140">
        <f>Table1[[#This Row],[Amount]]-Table1[[#This Row],[Amount1]]</f>
        <v>0</v>
      </c>
    </row>
    <row r="550" spans="1:12" x14ac:dyDescent="0.2">
      <c r="A550" s="118"/>
      <c r="B550" s="121"/>
      <c r="C550" s="108"/>
      <c r="D550" s="109"/>
      <c r="E550" s="105" t="e">
        <f>LOOKUP(D550,Accounts!A:A,Accounts!B:B)</f>
        <v>#N/A</v>
      </c>
      <c r="F550" s="157"/>
      <c r="G550" s="108"/>
      <c r="H550" s="104">
        <f>IF(G550="y",H549+Table1[[#This Row],[Amount]],H549)</f>
        <v>0</v>
      </c>
      <c r="I550" s="139"/>
      <c r="J550" s="139">
        <f>Table1[[#This Row],[Amount]]</f>
        <v>0</v>
      </c>
      <c r="K550" s="139"/>
      <c r="L550" s="140">
        <f>Table1[[#This Row],[Amount]]-Table1[[#This Row],[Amount1]]</f>
        <v>0</v>
      </c>
    </row>
    <row r="551" spans="1:12" x14ac:dyDescent="0.2">
      <c r="A551" s="118"/>
      <c r="B551" s="121"/>
      <c r="C551" s="108"/>
      <c r="D551" s="109"/>
      <c r="E551" s="105" t="e">
        <f>LOOKUP(D551,Accounts!A:A,Accounts!B:B)</f>
        <v>#N/A</v>
      </c>
      <c r="F551" s="157"/>
      <c r="G551" s="108"/>
      <c r="H551" s="104">
        <f>IF(G551="y",H550+Table1[[#This Row],[Amount]],H550)</f>
        <v>0</v>
      </c>
      <c r="I551" s="139"/>
      <c r="J551" s="139">
        <f>Table1[[#This Row],[Amount]]</f>
        <v>0</v>
      </c>
      <c r="K551" s="139"/>
      <c r="L551" s="140">
        <f>Table1[[#This Row],[Amount]]-Table1[[#This Row],[Amount1]]</f>
        <v>0</v>
      </c>
    </row>
    <row r="552" spans="1:12" x14ac:dyDescent="0.2">
      <c r="A552" s="118"/>
      <c r="B552" s="124"/>
      <c r="C552" s="108"/>
      <c r="D552" s="109"/>
      <c r="E552" s="105" t="e">
        <f>LOOKUP(D552,Accounts!A:A,Accounts!B:B)</f>
        <v>#N/A</v>
      </c>
      <c r="F552" s="157"/>
      <c r="G552" s="108"/>
      <c r="H552" s="104">
        <f>IF(G552="y",H551+Table1[[#This Row],[Amount]],H551)</f>
        <v>0</v>
      </c>
      <c r="I552" s="139"/>
      <c r="J552" s="139">
        <f>Table1[[#This Row],[Amount]]</f>
        <v>0</v>
      </c>
      <c r="K552" s="139"/>
      <c r="L552" s="140">
        <f>Table1[[#This Row],[Amount]]-Table1[[#This Row],[Amount1]]</f>
        <v>0</v>
      </c>
    </row>
    <row r="553" spans="1:12" x14ac:dyDescent="0.2">
      <c r="A553" s="118"/>
      <c r="B553" s="121"/>
      <c r="C553" s="108"/>
      <c r="D553" s="109"/>
      <c r="E553" s="105" t="e">
        <f>LOOKUP(D553,Accounts!A:A,Accounts!B:B)</f>
        <v>#N/A</v>
      </c>
      <c r="F553" s="157"/>
      <c r="G553" s="108"/>
      <c r="H553" s="104">
        <f>IF(G553="y",H552+Table1[[#This Row],[Amount]],H552)</f>
        <v>0</v>
      </c>
      <c r="I553" s="139"/>
      <c r="J553" s="139">
        <f>Table1[[#This Row],[Amount]]</f>
        <v>0</v>
      </c>
      <c r="K553" s="139"/>
      <c r="L553" s="140">
        <f>Table1[[#This Row],[Amount]]-Table1[[#This Row],[Amount1]]</f>
        <v>0</v>
      </c>
    </row>
    <row r="554" spans="1:12" x14ac:dyDescent="0.2">
      <c r="A554" s="118"/>
      <c r="B554" s="121"/>
      <c r="C554" s="108"/>
      <c r="D554" s="109"/>
      <c r="E554" s="105" t="e">
        <f>LOOKUP(D554,Accounts!A:A,Accounts!B:B)</f>
        <v>#N/A</v>
      </c>
      <c r="F554" s="157"/>
      <c r="G554" s="108"/>
      <c r="H554" s="104">
        <f>IF(G554="y",H553+Table1[[#This Row],[Amount]],H553)</f>
        <v>0</v>
      </c>
      <c r="I554" s="139"/>
      <c r="J554" s="139">
        <f>Table1[[#This Row],[Amount]]</f>
        <v>0</v>
      </c>
      <c r="K554" s="139"/>
      <c r="L554" s="140">
        <f>Table1[[#This Row],[Amount]]-Table1[[#This Row],[Amount1]]</f>
        <v>0</v>
      </c>
    </row>
    <row r="555" spans="1:12" x14ac:dyDescent="0.2">
      <c r="A555" s="118"/>
      <c r="B555" s="121"/>
      <c r="C555" s="108"/>
      <c r="D555" s="109"/>
      <c r="E555" s="105" t="e">
        <f>LOOKUP(D555,Accounts!A:A,Accounts!B:B)</f>
        <v>#N/A</v>
      </c>
      <c r="F555" s="157"/>
      <c r="G555" s="108"/>
      <c r="H555" s="104">
        <f>IF(G555="y",H554+Table1[[#This Row],[Amount]],H554)</f>
        <v>0</v>
      </c>
      <c r="I555" s="139"/>
      <c r="J555" s="139">
        <f>Table1[[#This Row],[Amount]]</f>
        <v>0</v>
      </c>
      <c r="K555" s="139"/>
      <c r="L555" s="140">
        <f>Table1[[#This Row],[Amount]]-Table1[[#This Row],[Amount1]]</f>
        <v>0</v>
      </c>
    </row>
    <row r="556" spans="1:12" x14ac:dyDescent="0.2">
      <c r="A556" s="118"/>
      <c r="B556" s="121"/>
      <c r="C556" s="108"/>
      <c r="D556" s="109"/>
      <c r="E556" s="105" t="e">
        <f>LOOKUP(D556,Accounts!A:A,Accounts!B:B)</f>
        <v>#N/A</v>
      </c>
      <c r="F556" s="157"/>
      <c r="G556" s="108"/>
      <c r="H556" s="104">
        <f>IF(G556="y",H555+Table1[[#This Row],[Amount]],H555)</f>
        <v>0</v>
      </c>
      <c r="I556" s="139"/>
      <c r="J556" s="139">
        <f>Table1[[#This Row],[Amount]]</f>
        <v>0</v>
      </c>
      <c r="K556" s="139"/>
      <c r="L556" s="140">
        <f>Table1[[#This Row],[Amount]]-Table1[[#This Row],[Amount1]]</f>
        <v>0</v>
      </c>
    </row>
    <row r="557" spans="1:12" x14ac:dyDescent="0.2">
      <c r="A557" s="118"/>
      <c r="B557" s="121"/>
      <c r="C557" s="108"/>
      <c r="D557" s="109"/>
      <c r="E557" s="105" t="e">
        <f>LOOKUP(D557,Accounts!A:A,Accounts!B:B)</f>
        <v>#N/A</v>
      </c>
      <c r="F557" s="157"/>
      <c r="G557" s="108"/>
      <c r="H557" s="104">
        <f>IF(G557="y",H556+Table1[[#This Row],[Amount]],H556)</f>
        <v>0</v>
      </c>
      <c r="I557" s="139"/>
      <c r="J557" s="139">
        <f>Table1[[#This Row],[Amount]]</f>
        <v>0</v>
      </c>
      <c r="K557" s="139"/>
      <c r="L557" s="140">
        <f>Table1[[#This Row],[Amount]]-Table1[[#This Row],[Amount1]]</f>
        <v>0</v>
      </c>
    </row>
    <row r="558" spans="1:12" x14ac:dyDescent="0.2">
      <c r="A558" s="118"/>
      <c r="B558" s="121"/>
      <c r="C558" s="108"/>
      <c r="D558" s="109"/>
      <c r="E558" s="105" t="e">
        <f>LOOKUP(D558,Accounts!A:A,Accounts!B:B)</f>
        <v>#N/A</v>
      </c>
      <c r="F558" s="157"/>
      <c r="G558" s="108"/>
      <c r="H558" s="104">
        <f>IF(G558="y",H557+Table1[[#This Row],[Amount]],H557)</f>
        <v>0</v>
      </c>
      <c r="I558" s="139"/>
      <c r="J558" s="139">
        <f>Table1[[#This Row],[Amount]]</f>
        <v>0</v>
      </c>
      <c r="K558" s="139"/>
      <c r="L558" s="140">
        <f>Table1[[#This Row],[Amount]]-Table1[[#This Row],[Amount1]]</f>
        <v>0</v>
      </c>
    </row>
    <row r="559" spans="1:12" x14ac:dyDescent="0.2">
      <c r="A559" s="118"/>
      <c r="B559" s="121"/>
      <c r="C559" s="108"/>
      <c r="D559" s="109"/>
      <c r="E559" s="105" t="e">
        <f>LOOKUP(D559,Accounts!A:A,Accounts!B:B)</f>
        <v>#N/A</v>
      </c>
      <c r="F559" s="157"/>
      <c r="G559" s="108"/>
      <c r="H559" s="104">
        <f>IF(G559="y",H558+Table1[[#This Row],[Amount]],H558)</f>
        <v>0</v>
      </c>
      <c r="I559" s="139"/>
      <c r="J559" s="139">
        <f>Table1[[#This Row],[Amount]]</f>
        <v>0</v>
      </c>
      <c r="K559" s="139"/>
      <c r="L559" s="140">
        <f>Table1[[#This Row],[Amount]]-Table1[[#This Row],[Amount1]]</f>
        <v>0</v>
      </c>
    </row>
    <row r="560" spans="1:12" x14ac:dyDescent="0.2">
      <c r="A560" s="118"/>
      <c r="B560" s="121"/>
      <c r="C560" s="108"/>
      <c r="D560" s="109"/>
      <c r="E560" s="105" t="e">
        <f>LOOKUP(D560,Accounts!A:A,Accounts!B:B)</f>
        <v>#N/A</v>
      </c>
      <c r="F560" s="157"/>
      <c r="G560" s="108"/>
      <c r="H560" s="104">
        <f>IF(G560="y",H559+Table1[[#This Row],[Amount]],H559)</f>
        <v>0</v>
      </c>
      <c r="I560" s="139"/>
      <c r="J560" s="139">
        <f>Table1[[#This Row],[Amount]]</f>
        <v>0</v>
      </c>
      <c r="K560" s="139"/>
      <c r="L560" s="140">
        <f>Table1[[#This Row],[Amount]]-Table1[[#This Row],[Amount1]]</f>
        <v>0</v>
      </c>
    </row>
    <row r="561" spans="1:12" x14ac:dyDescent="0.2">
      <c r="A561" s="118"/>
      <c r="B561" s="121"/>
      <c r="C561" s="108"/>
      <c r="D561" s="109"/>
      <c r="E561" s="105" t="e">
        <f>LOOKUP(D561,Accounts!A:A,Accounts!B:B)</f>
        <v>#N/A</v>
      </c>
      <c r="F561" s="157"/>
      <c r="G561" s="108"/>
      <c r="H561" s="104">
        <f>IF(G561="y",H560+Table1[[#This Row],[Amount]],H560)</f>
        <v>0</v>
      </c>
      <c r="I561" s="139"/>
      <c r="J561" s="139">
        <f>Table1[[#This Row],[Amount]]</f>
        <v>0</v>
      </c>
      <c r="K561" s="139"/>
      <c r="L561" s="140">
        <f>Table1[[#This Row],[Amount]]-Table1[[#This Row],[Amount1]]</f>
        <v>0</v>
      </c>
    </row>
    <row r="562" spans="1:12" x14ac:dyDescent="0.2">
      <c r="A562" s="118"/>
      <c r="B562" s="121"/>
      <c r="C562" s="108"/>
      <c r="D562" s="109"/>
      <c r="E562" s="105" t="e">
        <f>LOOKUP(D562,Accounts!A:A,Accounts!B:B)</f>
        <v>#N/A</v>
      </c>
      <c r="F562" s="157"/>
      <c r="G562" s="108"/>
      <c r="H562" s="104">
        <f>IF(G562="y",H561+Table1[[#This Row],[Amount]],H561)</f>
        <v>0</v>
      </c>
      <c r="I562" s="139"/>
      <c r="J562" s="139">
        <f>Table1[[#This Row],[Amount]]</f>
        <v>0</v>
      </c>
      <c r="K562" s="139"/>
      <c r="L562" s="140">
        <f>Table1[[#This Row],[Amount]]-Table1[[#This Row],[Amount1]]</f>
        <v>0</v>
      </c>
    </row>
    <row r="563" spans="1:12" x14ac:dyDescent="0.2">
      <c r="A563" s="118"/>
      <c r="B563" s="121"/>
      <c r="C563" s="108"/>
      <c r="D563" s="109"/>
      <c r="E563" s="105" t="e">
        <f>LOOKUP(D563,Accounts!A:A,Accounts!B:B)</f>
        <v>#N/A</v>
      </c>
      <c r="F563" s="157"/>
      <c r="G563" s="108"/>
      <c r="H563" s="104">
        <f>IF(G563="y",H562+Table1[[#This Row],[Amount]],H562)</f>
        <v>0</v>
      </c>
      <c r="I563" s="139"/>
      <c r="J563" s="139">
        <f>Table1[[#This Row],[Amount]]</f>
        <v>0</v>
      </c>
      <c r="K563" s="139"/>
      <c r="L563" s="140">
        <f>Table1[[#This Row],[Amount]]-Table1[[#This Row],[Amount1]]</f>
        <v>0</v>
      </c>
    </row>
    <row r="564" spans="1:12" x14ac:dyDescent="0.2">
      <c r="A564" s="118"/>
      <c r="B564" s="121"/>
      <c r="C564" s="108"/>
      <c r="D564" s="109"/>
      <c r="E564" s="105" t="e">
        <f>LOOKUP(D564,Accounts!A:A,Accounts!B:B)</f>
        <v>#N/A</v>
      </c>
      <c r="F564" s="157"/>
      <c r="G564" s="108"/>
      <c r="H564" s="104">
        <f>IF(G564="y",H563+Table1[[#This Row],[Amount]],H563)</f>
        <v>0</v>
      </c>
      <c r="I564" s="139"/>
      <c r="J564" s="139">
        <f>Table1[[#This Row],[Amount]]</f>
        <v>0</v>
      </c>
      <c r="K564" s="139"/>
      <c r="L564" s="140">
        <f>Table1[[#This Row],[Amount]]-Table1[[#This Row],[Amount1]]</f>
        <v>0</v>
      </c>
    </row>
    <row r="565" spans="1:12" x14ac:dyDescent="0.2">
      <c r="A565" s="118"/>
      <c r="B565" s="121"/>
      <c r="C565" s="108"/>
      <c r="D565" s="109"/>
      <c r="E565" s="105" t="e">
        <f>LOOKUP(D565,Accounts!A:A,Accounts!B:B)</f>
        <v>#N/A</v>
      </c>
      <c r="F565" s="157"/>
      <c r="G565" s="108"/>
      <c r="H565" s="104">
        <f>IF(G565="y",H564+Table1[[#This Row],[Amount]],H564)</f>
        <v>0</v>
      </c>
      <c r="I565" s="139"/>
      <c r="J565" s="139">
        <f>Table1[[#This Row],[Amount]]</f>
        <v>0</v>
      </c>
      <c r="K565" s="139"/>
      <c r="L565" s="140">
        <f>Table1[[#This Row],[Amount]]-Table1[[#This Row],[Amount1]]</f>
        <v>0</v>
      </c>
    </row>
    <row r="566" spans="1:12" x14ac:dyDescent="0.2">
      <c r="A566" s="118"/>
      <c r="B566" s="121"/>
      <c r="C566" s="108"/>
      <c r="D566" s="109"/>
      <c r="E566" s="105" t="e">
        <f>LOOKUP(D566,Accounts!A:A,Accounts!B:B)</f>
        <v>#N/A</v>
      </c>
      <c r="F566" s="157"/>
      <c r="G566" s="108"/>
      <c r="H566" s="104">
        <f>IF(G566="y",H565+Table1[[#This Row],[Amount]],H565)</f>
        <v>0</v>
      </c>
      <c r="I566" s="139"/>
      <c r="J566" s="139">
        <f>Table1[[#This Row],[Amount]]</f>
        <v>0</v>
      </c>
      <c r="K566" s="139"/>
      <c r="L566" s="140">
        <f>Table1[[#This Row],[Amount]]-Table1[[#This Row],[Amount1]]</f>
        <v>0</v>
      </c>
    </row>
    <row r="567" spans="1:12" x14ac:dyDescent="0.2">
      <c r="A567" s="118"/>
      <c r="B567" s="121"/>
      <c r="C567" s="108"/>
      <c r="D567" s="109"/>
      <c r="E567" s="105" t="e">
        <f>LOOKUP(D567,Accounts!A:A,Accounts!B:B)</f>
        <v>#N/A</v>
      </c>
      <c r="F567" s="157"/>
      <c r="G567" s="108"/>
      <c r="H567" s="104">
        <f>IF(G567="y",H566+Table1[[#This Row],[Amount]],H566)</f>
        <v>0</v>
      </c>
      <c r="I567" s="139"/>
      <c r="J567" s="139">
        <f>Table1[[#This Row],[Amount]]</f>
        <v>0</v>
      </c>
      <c r="K567" s="139"/>
      <c r="L567" s="140">
        <f>Table1[[#This Row],[Amount]]-Table1[[#This Row],[Amount1]]</f>
        <v>0</v>
      </c>
    </row>
    <row r="568" spans="1:12" x14ac:dyDescent="0.2">
      <c r="A568" s="118"/>
      <c r="B568" s="121"/>
      <c r="C568" s="108"/>
      <c r="D568" s="109"/>
      <c r="E568" s="105" t="e">
        <f>LOOKUP(D568,Accounts!A:A,Accounts!B:B)</f>
        <v>#N/A</v>
      </c>
      <c r="F568" s="157"/>
      <c r="G568" s="108"/>
      <c r="H568" s="104">
        <f>IF(G568="y",H567+Table1[[#This Row],[Amount]],H567)</f>
        <v>0</v>
      </c>
      <c r="I568" s="139"/>
      <c r="J568" s="139">
        <f>Table1[[#This Row],[Amount]]</f>
        <v>0</v>
      </c>
      <c r="K568" s="139"/>
      <c r="L568" s="140">
        <f>Table1[[#This Row],[Amount]]-Table1[[#This Row],[Amount1]]</f>
        <v>0</v>
      </c>
    </row>
    <row r="569" spans="1:12" x14ac:dyDescent="0.2">
      <c r="A569" s="118"/>
      <c r="B569" s="121"/>
      <c r="C569" s="108"/>
      <c r="D569" s="109"/>
      <c r="E569" s="105" t="e">
        <f>LOOKUP(D569,Accounts!A:A,Accounts!B:B)</f>
        <v>#N/A</v>
      </c>
      <c r="F569" s="157"/>
      <c r="G569" s="108"/>
      <c r="H569" s="104">
        <f>IF(G569="y",H568+Table1[[#This Row],[Amount]],H568)</f>
        <v>0</v>
      </c>
      <c r="I569" s="139"/>
      <c r="J569" s="139">
        <f>Table1[[#This Row],[Amount]]</f>
        <v>0</v>
      </c>
      <c r="K569" s="139"/>
      <c r="L569" s="140">
        <f>Table1[[#This Row],[Amount]]-Table1[[#This Row],[Amount1]]</f>
        <v>0</v>
      </c>
    </row>
    <row r="570" spans="1:12" x14ac:dyDescent="0.2">
      <c r="A570" s="118"/>
      <c r="B570" s="121"/>
      <c r="C570" s="108"/>
      <c r="D570" s="109"/>
      <c r="E570" s="105" t="e">
        <f>LOOKUP(D570,Accounts!A:A,Accounts!B:B)</f>
        <v>#N/A</v>
      </c>
      <c r="F570" s="157"/>
      <c r="G570" s="108"/>
      <c r="H570" s="104">
        <f>IF(G570="y",H569+Table1[[#This Row],[Amount]],H569)</f>
        <v>0</v>
      </c>
      <c r="I570" s="139"/>
      <c r="J570" s="139">
        <f>Table1[[#This Row],[Amount]]</f>
        <v>0</v>
      </c>
      <c r="K570" s="139"/>
      <c r="L570" s="140">
        <f>Table1[[#This Row],[Amount]]-Table1[[#This Row],[Amount1]]</f>
        <v>0</v>
      </c>
    </row>
    <row r="571" spans="1:12" x14ac:dyDescent="0.2">
      <c r="A571" s="118"/>
      <c r="B571" s="121"/>
      <c r="C571" s="108"/>
      <c r="D571" s="109"/>
      <c r="E571" s="105" t="e">
        <f>LOOKUP(D571,Accounts!A:A,Accounts!B:B)</f>
        <v>#N/A</v>
      </c>
      <c r="F571" s="157"/>
      <c r="G571" s="108"/>
      <c r="H571" s="104">
        <f>IF(G571="y",H570+Table1[[#This Row],[Amount]],H570)</f>
        <v>0</v>
      </c>
      <c r="I571" s="139"/>
      <c r="J571" s="139">
        <f>Table1[[#This Row],[Amount]]</f>
        <v>0</v>
      </c>
      <c r="K571" s="139"/>
      <c r="L571" s="140">
        <f>Table1[[#This Row],[Amount]]-Table1[[#This Row],[Amount1]]</f>
        <v>0</v>
      </c>
    </row>
    <row r="572" spans="1:12" x14ac:dyDescent="0.2">
      <c r="A572" s="118"/>
      <c r="B572" s="121"/>
      <c r="C572" s="108"/>
      <c r="D572" s="109"/>
      <c r="E572" s="105" t="e">
        <f>LOOKUP(D572,Accounts!A:A,Accounts!B:B)</f>
        <v>#N/A</v>
      </c>
      <c r="F572" s="157"/>
      <c r="G572" s="108"/>
      <c r="H572" s="104">
        <f>IF(G572="y",H571+Table1[[#This Row],[Amount]],H571)</f>
        <v>0</v>
      </c>
      <c r="I572" s="139"/>
      <c r="J572" s="139">
        <f>Table1[[#This Row],[Amount]]</f>
        <v>0</v>
      </c>
      <c r="K572" s="139"/>
      <c r="L572" s="140">
        <f>Table1[[#This Row],[Amount]]-Table1[[#This Row],[Amount1]]</f>
        <v>0</v>
      </c>
    </row>
    <row r="573" spans="1:12" x14ac:dyDescent="0.2">
      <c r="A573" s="118"/>
      <c r="B573" s="121"/>
      <c r="C573" s="108"/>
      <c r="D573" s="109"/>
      <c r="E573" s="105" t="e">
        <f>LOOKUP(D573,Accounts!A:A,Accounts!B:B)</f>
        <v>#N/A</v>
      </c>
      <c r="F573" s="157"/>
      <c r="G573" s="108"/>
      <c r="H573" s="104">
        <f>IF(G573="y",H572+Table1[[#This Row],[Amount]],H572)</f>
        <v>0</v>
      </c>
      <c r="I573" s="139"/>
      <c r="J573" s="139">
        <f>Table1[[#This Row],[Amount]]</f>
        <v>0</v>
      </c>
      <c r="K573" s="139"/>
      <c r="L573" s="140">
        <f>Table1[[#This Row],[Amount]]-Table1[[#This Row],[Amount1]]</f>
        <v>0</v>
      </c>
    </row>
    <row r="574" spans="1:12" x14ac:dyDescent="0.2">
      <c r="A574" s="118"/>
      <c r="B574" s="121"/>
      <c r="C574" s="108"/>
      <c r="D574" s="109"/>
      <c r="E574" s="105" t="e">
        <f>LOOKUP(D574,Accounts!A:A,Accounts!B:B)</f>
        <v>#N/A</v>
      </c>
      <c r="F574" s="157"/>
      <c r="G574" s="108"/>
      <c r="H574" s="104">
        <f>IF(G574="y",H573+Table1[[#This Row],[Amount]],H573)</f>
        <v>0</v>
      </c>
      <c r="I574" s="139"/>
      <c r="J574" s="139">
        <f>Table1[[#This Row],[Amount]]</f>
        <v>0</v>
      </c>
      <c r="K574" s="139"/>
      <c r="L574" s="140">
        <f>Table1[[#This Row],[Amount]]-Table1[[#This Row],[Amount1]]</f>
        <v>0</v>
      </c>
    </row>
    <row r="575" spans="1:12" x14ac:dyDescent="0.2">
      <c r="A575" s="118"/>
      <c r="B575" s="121"/>
      <c r="C575" s="108"/>
      <c r="D575" s="109"/>
      <c r="E575" s="105" t="e">
        <f>LOOKUP(D575,Accounts!A:A,Accounts!B:B)</f>
        <v>#N/A</v>
      </c>
      <c r="F575" s="157"/>
      <c r="G575" s="108"/>
      <c r="H575" s="104">
        <f>IF(G575="y",H574+Table1[[#This Row],[Amount]],H574)</f>
        <v>0</v>
      </c>
      <c r="I575" s="139"/>
      <c r="J575" s="139">
        <f>Table1[[#This Row],[Amount]]</f>
        <v>0</v>
      </c>
      <c r="K575" s="139"/>
      <c r="L575" s="140">
        <f>Table1[[#This Row],[Amount]]-Table1[[#This Row],[Amount1]]</f>
        <v>0</v>
      </c>
    </row>
    <row r="576" spans="1:12" x14ac:dyDescent="0.2">
      <c r="A576" s="118"/>
      <c r="B576" s="121"/>
      <c r="C576" s="108"/>
      <c r="D576" s="109"/>
      <c r="E576" s="105" t="e">
        <f>LOOKUP(D576,Accounts!A:A,Accounts!B:B)</f>
        <v>#N/A</v>
      </c>
      <c r="F576" s="157"/>
      <c r="G576" s="108"/>
      <c r="H576" s="104">
        <f>IF(G576="y",H575+Table1[[#This Row],[Amount]],H575)</f>
        <v>0</v>
      </c>
      <c r="I576" s="139"/>
      <c r="J576" s="139">
        <f>Table1[[#This Row],[Amount]]</f>
        <v>0</v>
      </c>
      <c r="K576" s="139"/>
      <c r="L576" s="140">
        <f>Table1[[#This Row],[Amount]]-Table1[[#This Row],[Amount1]]</f>
        <v>0</v>
      </c>
    </row>
    <row r="577" spans="1:12" x14ac:dyDescent="0.2">
      <c r="A577" s="118"/>
      <c r="B577" s="121"/>
      <c r="C577" s="108"/>
      <c r="D577" s="109"/>
      <c r="E577" s="105" t="e">
        <f>LOOKUP(D577,Accounts!A:A,Accounts!B:B)</f>
        <v>#N/A</v>
      </c>
      <c r="F577" s="157"/>
      <c r="G577" s="108"/>
      <c r="H577" s="104">
        <f>IF(G577="y",H576+Table1[[#This Row],[Amount]],H576)</f>
        <v>0</v>
      </c>
      <c r="I577" s="139"/>
      <c r="J577" s="139">
        <f>Table1[[#This Row],[Amount]]</f>
        <v>0</v>
      </c>
      <c r="K577" s="139"/>
      <c r="L577" s="140">
        <f>Table1[[#This Row],[Amount]]-Table1[[#This Row],[Amount1]]</f>
        <v>0</v>
      </c>
    </row>
    <row r="578" spans="1:12" x14ac:dyDescent="0.2">
      <c r="A578" s="118"/>
      <c r="B578" s="121"/>
      <c r="C578" s="108"/>
      <c r="D578" s="109"/>
      <c r="E578" s="105" t="e">
        <f>LOOKUP(D578,Accounts!A:A,Accounts!B:B)</f>
        <v>#N/A</v>
      </c>
      <c r="F578" s="157"/>
      <c r="G578" s="108"/>
      <c r="H578" s="104">
        <f>IF(G578="y",H577+Table1[[#This Row],[Amount]],H577)</f>
        <v>0</v>
      </c>
      <c r="I578" s="139"/>
      <c r="J578" s="139">
        <f>Table1[[#This Row],[Amount]]</f>
        <v>0</v>
      </c>
      <c r="K578" s="139"/>
      <c r="L578" s="140">
        <f>Table1[[#This Row],[Amount]]-Table1[[#This Row],[Amount1]]</f>
        <v>0</v>
      </c>
    </row>
    <row r="579" spans="1:12" x14ac:dyDescent="0.2">
      <c r="A579" s="118"/>
      <c r="B579" s="121"/>
      <c r="C579" s="108"/>
      <c r="D579" s="109"/>
      <c r="E579" s="105" t="e">
        <f>LOOKUP(D579,Accounts!A:A,Accounts!B:B)</f>
        <v>#N/A</v>
      </c>
      <c r="F579" s="157"/>
      <c r="G579" s="108"/>
      <c r="H579" s="104">
        <f>IF(G579="y",H578+Table1[[#This Row],[Amount]],H578)</f>
        <v>0</v>
      </c>
      <c r="I579" s="139"/>
      <c r="J579" s="139">
        <f>Table1[[#This Row],[Amount]]</f>
        <v>0</v>
      </c>
      <c r="K579" s="139"/>
      <c r="L579" s="140">
        <f>Table1[[#This Row],[Amount]]-Table1[[#This Row],[Amount1]]</f>
        <v>0</v>
      </c>
    </row>
    <row r="580" spans="1:12" x14ac:dyDescent="0.2">
      <c r="A580" s="118"/>
      <c r="B580" s="121"/>
      <c r="C580" s="108"/>
      <c r="D580" s="109"/>
      <c r="E580" s="105" t="e">
        <f>LOOKUP(D580,Accounts!A:A,Accounts!B:B)</f>
        <v>#N/A</v>
      </c>
      <c r="F580" s="157"/>
      <c r="G580" s="108"/>
      <c r="H580" s="104">
        <f>IF(G580="y",H579+Table1[[#This Row],[Amount]],H579)</f>
        <v>0</v>
      </c>
      <c r="I580" s="139"/>
      <c r="J580" s="139">
        <f>Table1[[#This Row],[Amount]]</f>
        <v>0</v>
      </c>
      <c r="K580" s="139"/>
      <c r="L580" s="140">
        <f>Table1[[#This Row],[Amount]]-Table1[[#This Row],[Amount1]]</f>
        <v>0</v>
      </c>
    </row>
    <row r="581" spans="1:12" x14ac:dyDescent="0.2">
      <c r="A581" s="118"/>
      <c r="B581" s="121"/>
      <c r="C581" s="108"/>
      <c r="D581" s="109"/>
      <c r="E581" s="105" t="e">
        <f>LOOKUP(D581,Accounts!A:A,Accounts!B:B)</f>
        <v>#N/A</v>
      </c>
      <c r="F581" s="157"/>
      <c r="G581" s="108"/>
      <c r="H581" s="104">
        <f>IF(G581="y",H580+Table1[[#This Row],[Amount]],H580)</f>
        <v>0</v>
      </c>
      <c r="I581" s="139"/>
      <c r="J581" s="139">
        <f>Table1[[#This Row],[Amount]]</f>
        <v>0</v>
      </c>
      <c r="K581" s="139"/>
      <c r="L581" s="140">
        <f>Table1[[#This Row],[Amount]]-Table1[[#This Row],[Amount1]]</f>
        <v>0</v>
      </c>
    </row>
    <row r="582" spans="1:12" x14ac:dyDescent="0.2">
      <c r="A582" s="118"/>
      <c r="B582" s="121"/>
      <c r="C582" s="108"/>
      <c r="D582" s="109"/>
      <c r="E582" s="105" t="e">
        <f>LOOKUP(D582,Accounts!A:A,Accounts!B:B)</f>
        <v>#N/A</v>
      </c>
      <c r="F582" s="157"/>
      <c r="G582" s="108"/>
      <c r="H582" s="104">
        <f>IF(G582="y",H581+Table1[[#This Row],[Amount]],H581)</f>
        <v>0</v>
      </c>
      <c r="I582" s="139"/>
      <c r="J582" s="139">
        <f>Table1[[#This Row],[Amount]]</f>
        <v>0</v>
      </c>
      <c r="K582" s="139"/>
      <c r="L582" s="140">
        <f>Table1[[#This Row],[Amount]]-Table1[[#This Row],[Amount1]]</f>
        <v>0</v>
      </c>
    </row>
    <row r="583" spans="1:12" x14ac:dyDescent="0.2">
      <c r="A583" s="118"/>
      <c r="B583" s="121"/>
      <c r="C583" s="108"/>
      <c r="D583" s="109"/>
      <c r="E583" s="105" t="e">
        <f>LOOKUP(D583,Accounts!A:A,Accounts!B:B)</f>
        <v>#N/A</v>
      </c>
      <c r="F583" s="157"/>
      <c r="G583" s="108"/>
      <c r="H583" s="104">
        <f>IF(G583="y",H582+Table1[[#This Row],[Amount]],H582)</f>
        <v>0</v>
      </c>
      <c r="I583" s="139"/>
      <c r="J583" s="139">
        <f>Table1[[#This Row],[Amount]]</f>
        <v>0</v>
      </c>
      <c r="K583" s="139"/>
      <c r="L583" s="140">
        <f>Table1[[#This Row],[Amount]]-Table1[[#This Row],[Amount1]]</f>
        <v>0</v>
      </c>
    </row>
    <row r="584" spans="1:12" x14ac:dyDescent="0.2">
      <c r="A584" s="118"/>
      <c r="B584" s="121"/>
      <c r="C584" s="108"/>
      <c r="D584" s="109"/>
      <c r="E584" s="105" t="e">
        <f>LOOKUP(D584,Accounts!A:A,Accounts!B:B)</f>
        <v>#N/A</v>
      </c>
      <c r="F584" s="157"/>
      <c r="G584" s="108"/>
      <c r="H584" s="104">
        <f>IF(G584="y",H583+Table1[[#This Row],[Amount]],H583)</f>
        <v>0</v>
      </c>
      <c r="I584" s="139"/>
      <c r="J584" s="139">
        <f>Table1[[#This Row],[Amount]]</f>
        <v>0</v>
      </c>
      <c r="K584" s="139"/>
      <c r="L584" s="140">
        <f>Table1[[#This Row],[Amount]]-Table1[[#This Row],[Amount1]]</f>
        <v>0</v>
      </c>
    </row>
    <row r="585" spans="1:12" x14ac:dyDescent="0.2">
      <c r="A585" s="118"/>
      <c r="B585" s="121"/>
      <c r="C585" s="108"/>
      <c r="D585" s="109"/>
      <c r="E585" s="105" t="e">
        <f>LOOKUP(D585,Accounts!A:A,Accounts!B:B)</f>
        <v>#N/A</v>
      </c>
      <c r="F585" s="157"/>
      <c r="G585" s="108"/>
      <c r="H585" s="104">
        <f>IF(G585="y",H584+Table1[[#This Row],[Amount]],H584)</f>
        <v>0</v>
      </c>
      <c r="I585" s="139"/>
      <c r="J585" s="139">
        <f>Table1[[#This Row],[Amount]]</f>
        <v>0</v>
      </c>
      <c r="K585" s="139"/>
      <c r="L585" s="140">
        <f>Table1[[#This Row],[Amount]]-Table1[[#This Row],[Amount1]]</f>
        <v>0</v>
      </c>
    </row>
    <row r="586" spans="1:12" x14ac:dyDescent="0.2">
      <c r="A586" s="118"/>
      <c r="B586" s="121"/>
      <c r="C586" s="108"/>
      <c r="D586" s="109"/>
      <c r="E586" s="105" t="e">
        <f>LOOKUP(D586,Accounts!A:A,Accounts!B:B)</f>
        <v>#N/A</v>
      </c>
      <c r="F586" s="157"/>
      <c r="G586" s="108"/>
      <c r="H586" s="104">
        <f>IF(G586="y",H585+Table1[[#This Row],[Amount]],H585)</f>
        <v>0</v>
      </c>
      <c r="I586" s="139"/>
      <c r="J586" s="139">
        <f>Table1[[#This Row],[Amount]]</f>
        <v>0</v>
      </c>
      <c r="K586" s="139"/>
      <c r="L586" s="140">
        <f>Table1[[#This Row],[Amount]]-Table1[[#This Row],[Amount1]]</f>
        <v>0</v>
      </c>
    </row>
    <row r="587" spans="1:12" x14ac:dyDescent="0.2">
      <c r="A587" s="118"/>
      <c r="B587" s="121"/>
      <c r="C587" s="108"/>
      <c r="D587" s="109"/>
      <c r="E587" s="105" t="e">
        <f>LOOKUP(D587,Accounts!A:A,Accounts!B:B)</f>
        <v>#N/A</v>
      </c>
      <c r="F587" s="157"/>
      <c r="G587" s="108"/>
      <c r="H587" s="104">
        <f>IF(G587="y",H586+Table1[[#This Row],[Amount]],H586)</f>
        <v>0</v>
      </c>
      <c r="I587" s="139"/>
      <c r="J587" s="139">
        <f>Table1[[#This Row],[Amount]]</f>
        <v>0</v>
      </c>
      <c r="K587" s="139"/>
      <c r="L587" s="140">
        <f>Table1[[#This Row],[Amount]]-Table1[[#This Row],[Amount1]]</f>
        <v>0</v>
      </c>
    </row>
    <row r="588" spans="1:12" x14ac:dyDescent="0.2">
      <c r="A588" s="118"/>
      <c r="B588" s="121"/>
      <c r="C588" s="108"/>
      <c r="D588" s="109"/>
      <c r="E588" s="105" t="e">
        <f>LOOKUP(D588,Accounts!A:A,Accounts!B:B)</f>
        <v>#N/A</v>
      </c>
      <c r="F588" s="157"/>
      <c r="G588" s="108"/>
      <c r="H588" s="104">
        <f>IF(G588="y",H587+Table1[[#This Row],[Amount]],H587)</f>
        <v>0</v>
      </c>
      <c r="I588" s="139"/>
      <c r="J588" s="139">
        <f>Table1[[#This Row],[Amount]]</f>
        <v>0</v>
      </c>
      <c r="K588" s="139"/>
      <c r="L588" s="140">
        <f>Table1[[#This Row],[Amount]]-Table1[[#This Row],[Amount1]]</f>
        <v>0</v>
      </c>
    </row>
    <row r="589" spans="1:12" x14ac:dyDescent="0.2">
      <c r="A589" s="118"/>
      <c r="B589" s="121"/>
      <c r="C589" s="108"/>
      <c r="D589" s="109"/>
      <c r="E589" s="105" t="e">
        <f>LOOKUP(D589,Accounts!A:A,Accounts!B:B)</f>
        <v>#N/A</v>
      </c>
      <c r="F589" s="157"/>
      <c r="G589" s="108"/>
      <c r="H589" s="104">
        <f>IF(G589="y",H588+Table1[[#This Row],[Amount]],H588)</f>
        <v>0</v>
      </c>
      <c r="I589" s="139"/>
      <c r="J589" s="139">
        <f>Table1[[#This Row],[Amount]]</f>
        <v>0</v>
      </c>
      <c r="K589" s="139"/>
      <c r="L589" s="140">
        <f>Table1[[#This Row],[Amount]]-Table1[[#This Row],[Amount1]]</f>
        <v>0</v>
      </c>
    </row>
    <row r="590" spans="1:12" x14ac:dyDescent="0.2">
      <c r="A590" s="118"/>
      <c r="B590" s="121"/>
      <c r="C590" s="108"/>
      <c r="D590" s="109"/>
      <c r="E590" s="105" t="e">
        <f>LOOKUP(D590,Accounts!A:A,Accounts!B:B)</f>
        <v>#N/A</v>
      </c>
      <c r="F590" s="157"/>
      <c r="G590" s="108"/>
      <c r="H590" s="104">
        <f>IF(G590="y",H589+Table1[[#This Row],[Amount]],H589)</f>
        <v>0</v>
      </c>
      <c r="I590" s="139"/>
      <c r="J590" s="139">
        <f>Table1[[#This Row],[Amount]]</f>
        <v>0</v>
      </c>
      <c r="K590" s="139"/>
      <c r="L590" s="140">
        <f>Table1[[#This Row],[Amount]]-Table1[[#This Row],[Amount1]]</f>
        <v>0</v>
      </c>
    </row>
    <row r="591" spans="1:12" x14ac:dyDescent="0.2">
      <c r="A591" s="118"/>
      <c r="B591" s="121"/>
      <c r="C591" s="108"/>
      <c r="D591" s="109"/>
      <c r="E591" s="105" t="e">
        <f>LOOKUP(D591,Accounts!A:A,Accounts!B:B)</f>
        <v>#N/A</v>
      </c>
      <c r="F591" s="157"/>
      <c r="G591" s="108"/>
      <c r="H591" s="104">
        <f>IF(G591="y",H590+Table1[[#This Row],[Amount]],H590)</f>
        <v>0</v>
      </c>
      <c r="I591" s="139"/>
      <c r="J591" s="139">
        <f>Table1[[#This Row],[Amount]]</f>
        <v>0</v>
      </c>
      <c r="K591" s="139"/>
      <c r="L591" s="140">
        <f>Table1[[#This Row],[Amount]]-Table1[[#This Row],[Amount1]]</f>
        <v>0</v>
      </c>
    </row>
    <row r="592" spans="1:12" x14ac:dyDescent="0.2">
      <c r="A592" s="118"/>
      <c r="B592" s="121"/>
      <c r="C592" s="108"/>
      <c r="D592" s="109"/>
      <c r="E592" s="105" t="e">
        <f>LOOKUP(D592,Accounts!A:A,Accounts!B:B)</f>
        <v>#N/A</v>
      </c>
      <c r="F592" s="157"/>
      <c r="G592" s="108"/>
      <c r="H592" s="104">
        <f>IF(G592="y",H591+Table1[[#This Row],[Amount]],H591)</f>
        <v>0</v>
      </c>
      <c r="I592" s="139"/>
      <c r="J592" s="139">
        <f>Table1[[#This Row],[Amount]]</f>
        <v>0</v>
      </c>
      <c r="K592" s="139"/>
      <c r="L592" s="140">
        <f>Table1[[#This Row],[Amount]]-Table1[[#This Row],[Amount1]]</f>
        <v>0</v>
      </c>
    </row>
    <row r="593" spans="1:12" x14ac:dyDescent="0.2">
      <c r="A593" s="118"/>
      <c r="B593" s="121"/>
      <c r="C593" s="108"/>
      <c r="D593" s="109"/>
      <c r="E593" s="105" t="e">
        <f>LOOKUP(D593,Accounts!A:A,Accounts!B:B)</f>
        <v>#N/A</v>
      </c>
      <c r="F593" s="157"/>
      <c r="G593" s="108"/>
      <c r="H593" s="104">
        <f>IF(G593="y",H592+Table1[[#This Row],[Amount]],H592)</f>
        <v>0</v>
      </c>
      <c r="I593" s="139"/>
      <c r="J593" s="139">
        <f>Table1[[#This Row],[Amount]]</f>
        <v>0</v>
      </c>
      <c r="K593" s="139"/>
      <c r="L593" s="140">
        <f>Table1[[#This Row],[Amount]]-Table1[[#This Row],[Amount1]]</f>
        <v>0</v>
      </c>
    </row>
    <row r="594" spans="1:12" x14ac:dyDescent="0.2">
      <c r="A594" s="118"/>
      <c r="B594" s="121"/>
      <c r="C594" s="108"/>
      <c r="D594" s="109"/>
      <c r="E594" s="105" t="e">
        <f>LOOKUP(D594,Accounts!A:A,Accounts!B:B)</f>
        <v>#N/A</v>
      </c>
      <c r="F594" s="157"/>
      <c r="G594" s="108"/>
      <c r="H594" s="104">
        <f>IF(G594="y",H593+Table1[[#This Row],[Amount]],H593)</f>
        <v>0</v>
      </c>
      <c r="I594" s="139"/>
      <c r="J594" s="139">
        <f>Table1[[#This Row],[Amount]]</f>
        <v>0</v>
      </c>
      <c r="K594" s="139"/>
      <c r="L594" s="140">
        <f>Table1[[#This Row],[Amount]]-Table1[[#This Row],[Amount1]]</f>
        <v>0</v>
      </c>
    </row>
    <row r="595" spans="1:12" x14ac:dyDescent="0.2">
      <c r="A595" s="118"/>
      <c r="B595" s="121"/>
      <c r="C595" s="108"/>
      <c r="D595" s="109"/>
      <c r="E595" s="105" t="e">
        <f>LOOKUP(D595,Accounts!A:A,Accounts!B:B)</f>
        <v>#N/A</v>
      </c>
      <c r="F595" s="157"/>
      <c r="G595" s="108"/>
      <c r="H595" s="104">
        <f>IF(G595="y",H594+Table1[[#This Row],[Amount]],H594)</f>
        <v>0</v>
      </c>
      <c r="I595" s="139"/>
      <c r="J595" s="139">
        <f>Table1[[#This Row],[Amount]]</f>
        <v>0</v>
      </c>
      <c r="K595" s="139"/>
      <c r="L595" s="140">
        <f>Table1[[#This Row],[Amount]]-Table1[[#This Row],[Amount1]]</f>
        <v>0</v>
      </c>
    </row>
    <row r="596" spans="1:12" x14ac:dyDescent="0.2">
      <c r="A596" s="118"/>
      <c r="B596" s="121"/>
      <c r="C596" s="108"/>
      <c r="D596" s="109"/>
      <c r="E596" s="105" t="e">
        <f>LOOKUP(D596,Accounts!A:A,Accounts!B:B)</f>
        <v>#N/A</v>
      </c>
      <c r="F596" s="157"/>
      <c r="G596" s="108"/>
      <c r="H596" s="104">
        <f>IF(G596="y",H595+Table1[[#This Row],[Amount]],H595)</f>
        <v>0</v>
      </c>
      <c r="I596" s="139"/>
      <c r="J596" s="139">
        <f>Table1[[#This Row],[Amount]]</f>
        <v>0</v>
      </c>
      <c r="K596" s="139"/>
      <c r="L596" s="140">
        <f>Table1[[#This Row],[Amount]]-Table1[[#This Row],[Amount1]]</f>
        <v>0</v>
      </c>
    </row>
    <row r="597" spans="1:12" x14ac:dyDescent="0.2">
      <c r="A597" s="118"/>
      <c r="B597" s="121"/>
      <c r="C597" s="108"/>
      <c r="D597" s="109"/>
      <c r="E597" s="105" t="e">
        <f>LOOKUP(D597,Accounts!A:A,Accounts!B:B)</f>
        <v>#N/A</v>
      </c>
      <c r="F597" s="157"/>
      <c r="G597" s="108"/>
      <c r="H597" s="104">
        <f>IF(G597="y",H596+Table1[[#This Row],[Amount]],H596)</f>
        <v>0</v>
      </c>
      <c r="I597" s="139"/>
      <c r="J597" s="139">
        <f>Table1[[#This Row],[Amount]]</f>
        <v>0</v>
      </c>
      <c r="K597" s="139"/>
      <c r="L597" s="140">
        <f>Table1[[#This Row],[Amount]]-Table1[[#This Row],[Amount1]]</f>
        <v>0</v>
      </c>
    </row>
    <row r="598" spans="1:12" x14ac:dyDescent="0.2">
      <c r="A598" s="118"/>
      <c r="B598" s="121"/>
      <c r="C598" s="108"/>
      <c r="D598" s="109"/>
      <c r="E598" s="105" t="e">
        <f>LOOKUP(D598,Accounts!A:A,Accounts!B:B)</f>
        <v>#N/A</v>
      </c>
      <c r="F598" s="157"/>
      <c r="G598" s="108"/>
      <c r="H598" s="104">
        <f>IF(G598="y",H597+Table1[[#This Row],[Amount]],H597)</f>
        <v>0</v>
      </c>
      <c r="I598" s="139"/>
      <c r="J598" s="139">
        <f>Table1[[#This Row],[Amount]]</f>
        <v>0</v>
      </c>
      <c r="K598" s="139"/>
      <c r="L598" s="140">
        <f>Table1[[#This Row],[Amount]]-Table1[[#This Row],[Amount1]]</f>
        <v>0</v>
      </c>
    </row>
    <row r="599" spans="1:12" x14ac:dyDescent="0.2">
      <c r="A599" s="118"/>
      <c r="B599" s="121"/>
      <c r="C599" s="108"/>
      <c r="D599" s="109"/>
      <c r="E599" s="105" t="e">
        <f>LOOKUP(D599,Accounts!A:A,Accounts!B:B)</f>
        <v>#N/A</v>
      </c>
      <c r="F599" s="157"/>
      <c r="G599" s="108"/>
      <c r="H599" s="104">
        <f>IF(G599="y",H598+Table1[[#This Row],[Amount]],H598)</f>
        <v>0</v>
      </c>
      <c r="I599" s="139"/>
      <c r="J599" s="139">
        <f>Table1[[#This Row],[Amount]]</f>
        <v>0</v>
      </c>
      <c r="K599" s="139"/>
      <c r="L599" s="140">
        <f>Table1[[#This Row],[Amount]]-Table1[[#This Row],[Amount1]]</f>
        <v>0</v>
      </c>
    </row>
    <row r="600" spans="1:12" x14ac:dyDescent="0.2">
      <c r="A600" s="118"/>
      <c r="B600" s="121"/>
      <c r="C600" s="108"/>
      <c r="D600" s="109"/>
      <c r="E600" s="105" t="e">
        <f>LOOKUP(D600,Accounts!A:A,Accounts!B:B)</f>
        <v>#N/A</v>
      </c>
      <c r="F600" s="157"/>
      <c r="G600" s="108"/>
      <c r="H600" s="104">
        <f>IF(G600="y",H599+Table1[[#This Row],[Amount]],H599)</f>
        <v>0</v>
      </c>
      <c r="I600" s="139"/>
      <c r="J600" s="139">
        <f>Table1[[#This Row],[Amount]]</f>
        <v>0</v>
      </c>
      <c r="K600" s="139"/>
      <c r="L600" s="140">
        <f>Table1[[#This Row],[Amount]]-Table1[[#This Row],[Amount1]]</f>
        <v>0</v>
      </c>
    </row>
    <row r="601" spans="1:12" x14ac:dyDescent="0.2">
      <c r="A601" s="118"/>
      <c r="B601" s="121"/>
      <c r="C601" s="108"/>
      <c r="D601" s="109"/>
      <c r="E601" s="105" t="e">
        <f>LOOKUP(D601,Accounts!A:A,Accounts!B:B)</f>
        <v>#N/A</v>
      </c>
      <c r="F601" s="157"/>
      <c r="G601" s="108"/>
      <c r="H601" s="104">
        <f>IF(G601="y",H600+Table1[[#This Row],[Amount]],H600)</f>
        <v>0</v>
      </c>
      <c r="I601" s="139"/>
      <c r="J601" s="139">
        <f>Table1[[#This Row],[Amount]]</f>
        <v>0</v>
      </c>
      <c r="K601" s="139"/>
      <c r="L601" s="140">
        <f>Table1[[#This Row],[Amount]]-Table1[[#This Row],[Amount1]]</f>
        <v>0</v>
      </c>
    </row>
    <row r="602" spans="1:12" x14ac:dyDescent="0.2">
      <c r="A602" s="118"/>
      <c r="B602" s="121"/>
      <c r="C602" s="108"/>
      <c r="D602" s="109"/>
      <c r="E602" s="105" t="e">
        <f>LOOKUP(D602,Accounts!A:A,Accounts!B:B)</f>
        <v>#N/A</v>
      </c>
      <c r="F602" s="157"/>
      <c r="G602" s="108"/>
      <c r="H602" s="104">
        <f>IF(G602="y",H601+Table1[[#This Row],[Amount]],H601)</f>
        <v>0</v>
      </c>
      <c r="I602" s="139"/>
      <c r="J602" s="139">
        <f>Table1[[#This Row],[Amount]]</f>
        <v>0</v>
      </c>
      <c r="K602" s="139"/>
      <c r="L602" s="140">
        <f>Table1[[#This Row],[Amount]]-Table1[[#This Row],[Amount1]]</f>
        <v>0</v>
      </c>
    </row>
    <row r="603" spans="1:12" x14ac:dyDescent="0.2">
      <c r="A603" s="118"/>
      <c r="B603" s="121"/>
      <c r="C603" s="108"/>
      <c r="D603" s="109"/>
      <c r="E603" s="105" t="e">
        <f>LOOKUP(D603,Accounts!A:A,Accounts!B:B)</f>
        <v>#N/A</v>
      </c>
      <c r="F603" s="157"/>
      <c r="G603" s="108"/>
      <c r="H603" s="104">
        <f>IF(G603="y",H602+Table1[[#This Row],[Amount]],H602)</f>
        <v>0</v>
      </c>
      <c r="I603" s="139"/>
      <c r="J603" s="139">
        <f>Table1[[#This Row],[Amount]]</f>
        <v>0</v>
      </c>
      <c r="K603" s="139"/>
      <c r="L603" s="140">
        <f>Table1[[#This Row],[Amount]]-Table1[[#This Row],[Amount1]]</f>
        <v>0</v>
      </c>
    </row>
    <row r="604" spans="1:12" x14ac:dyDescent="0.2">
      <c r="A604" s="118"/>
      <c r="B604" s="121"/>
      <c r="C604" s="108"/>
      <c r="D604" s="109"/>
      <c r="E604" s="105" t="e">
        <f>LOOKUP(D604,Accounts!A:A,Accounts!B:B)</f>
        <v>#N/A</v>
      </c>
      <c r="F604" s="157"/>
      <c r="G604" s="108"/>
      <c r="H604" s="104">
        <f>IF(G604="y",H603+Table1[[#This Row],[Amount]],H603)</f>
        <v>0</v>
      </c>
      <c r="I604" s="139"/>
      <c r="J604" s="139">
        <f>Table1[[#This Row],[Amount]]</f>
        <v>0</v>
      </c>
      <c r="K604" s="139"/>
      <c r="L604" s="140">
        <f>Table1[[#This Row],[Amount]]-Table1[[#This Row],[Amount1]]</f>
        <v>0</v>
      </c>
    </row>
    <row r="605" spans="1:12" x14ac:dyDescent="0.2">
      <c r="A605" s="118"/>
      <c r="B605" s="121"/>
      <c r="C605" s="108"/>
      <c r="D605" s="109"/>
      <c r="E605" s="105" t="e">
        <f>LOOKUP(D605,Accounts!A:A,Accounts!B:B)</f>
        <v>#N/A</v>
      </c>
      <c r="F605" s="157"/>
      <c r="G605" s="108"/>
      <c r="H605" s="104">
        <f>IF(G605="y",H604+Table1[[#This Row],[Amount]],H604)</f>
        <v>0</v>
      </c>
      <c r="I605" s="139"/>
      <c r="J605" s="139">
        <f>Table1[[#This Row],[Amount]]</f>
        <v>0</v>
      </c>
      <c r="K605" s="139"/>
      <c r="L605" s="140">
        <f>Table1[[#This Row],[Amount]]-Table1[[#This Row],[Amount1]]</f>
        <v>0</v>
      </c>
    </row>
    <row r="606" spans="1:12" x14ac:dyDescent="0.2">
      <c r="A606" s="118"/>
      <c r="B606" s="121"/>
      <c r="C606" s="108"/>
      <c r="D606" s="109"/>
      <c r="E606" s="105" t="e">
        <f>LOOKUP(D606,Accounts!A:A,Accounts!B:B)</f>
        <v>#N/A</v>
      </c>
      <c r="F606" s="157"/>
      <c r="G606" s="108"/>
      <c r="H606" s="104">
        <f>IF(G606="y",H605+Table1[[#This Row],[Amount]],H605)</f>
        <v>0</v>
      </c>
      <c r="I606" s="139"/>
      <c r="J606" s="139">
        <f>Table1[[#This Row],[Amount]]</f>
        <v>0</v>
      </c>
      <c r="K606" s="139"/>
      <c r="L606" s="140">
        <f>Table1[[#This Row],[Amount]]-Table1[[#This Row],[Amount1]]</f>
        <v>0</v>
      </c>
    </row>
    <row r="607" spans="1:12" x14ac:dyDescent="0.2">
      <c r="A607" s="118"/>
      <c r="B607" s="121"/>
      <c r="C607" s="108"/>
      <c r="D607" s="109"/>
      <c r="E607" s="105" t="e">
        <f>LOOKUP(D607,Accounts!A:A,Accounts!B:B)</f>
        <v>#N/A</v>
      </c>
      <c r="F607" s="157"/>
      <c r="G607" s="108"/>
      <c r="H607" s="104">
        <f>IF(G607="y",H606+Table1[[#This Row],[Amount]],H606)</f>
        <v>0</v>
      </c>
      <c r="I607" s="139"/>
      <c r="J607" s="139">
        <f>Table1[[#This Row],[Amount]]</f>
        <v>0</v>
      </c>
      <c r="K607" s="139"/>
      <c r="L607" s="140">
        <f>Table1[[#This Row],[Amount]]-Table1[[#This Row],[Amount1]]</f>
        <v>0</v>
      </c>
    </row>
    <row r="608" spans="1:12" x14ac:dyDescent="0.2">
      <c r="A608" s="118"/>
      <c r="B608" s="121"/>
      <c r="C608" s="108"/>
      <c r="D608" s="109"/>
      <c r="E608" s="105" t="e">
        <f>LOOKUP(D608,Accounts!A:A,Accounts!B:B)</f>
        <v>#N/A</v>
      </c>
      <c r="F608" s="157"/>
      <c r="G608" s="108"/>
      <c r="H608" s="104">
        <f>IF(G608="y",H607+Table1[[#This Row],[Amount]],H607)</f>
        <v>0</v>
      </c>
      <c r="I608" s="139"/>
      <c r="J608" s="139">
        <f>Table1[[#This Row],[Amount]]</f>
        <v>0</v>
      </c>
      <c r="K608" s="139"/>
      <c r="L608" s="140">
        <f>Table1[[#This Row],[Amount]]-Table1[[#This Row],[Amount1]]</f>
        <v>0</v>
      </c>
    </row>
    <row r="609" spans="1:12" x14ac:dyDescent="0.2">
      <c r="A609" s="118"/>
      <c r="B609" s="121"/>
      <c r="C609" s="108"/>
      <c r="D609" s="109"/>
      <c r="E609" s="105" t="e">
        <f>LOOKUP(D609,Accounts!A:A,Accounts!B:B)</f>
        <v>#N/A</v>
      </c>
      <c r="F609" s="157"/>
      <c r="G609" s="108"/>
      <c r="H609" s="104">
        <f>IF(G609="y",H608+Table1[[#This Row],[Amount]],H608)</f>
        <v>0</v>
      </c>
      <c r="I609" s="139"/>
      <c r="J609" s="139">
        <f>Table1[[#This Row],[Amount]]</f>
        <v>0</v>
      </c>
      <c r="K609" s="139"/>
      <c r="L609" s="140">
        <f>Table1[[#This Row],[Amount]]-Table1[[#This Row],[Amount1]]</f>
        <v>0</v>
      </c>
    </row>
    <row r="610" spans="1:12" x14ac:dyDescent="0.2">
      <c r="A610" s="118"/>
      <c r="B610" s="121"/>
      <c r="C610" s="108"/>
      <c r="D610" s="109"/>
      <c r="E610" s="105" t="e">
        <f>LOOKUP(D610,Accounts!A:A,Accounts!B:B)</f>
        <v>#N/A</v>
      </c>
      <c r="F610" s="157"/>
      <c r="G610" s="108"/>
      <c r="H610" s="104">
        <f>IF(G610="y",H609+Table1[[#This Row],[Amount]],H609)</f>
        <v>0</v>
      </c>
      <c r="I610" s="139"/>
      <c r="J610" s="139">
        <f>Table1[[#This Row],[Amount]]</f>
        <v>0</v>
      </c>
      <c r="K610" s="139"/>
      <c r="L610" s="140">
        <f>Table1[[#This Row],[Amount]]-Table1[[#This Row],[Amount1]]</f>
        <v>0</v>
      </c>
    </row>
    <row r="611" spans="1:12" x14ac:dyDescent="0.2">
      <c r="A611" s="118"/>
      <c r="B611" s="121"/>
      <c r="C611" s="108"/>
      <c r="D611" s="109"/>
      <c r="E611" s="105" t="e">
        <f>LOOKUP(D611,Accounts!A:A,Accounts!B:B)</f>
        <v>#N/A</v>
      </c>
      <c r="F611" s="157"/>
      <c r="G611" s="108"/>
      <c r="H611" s="104">
        <f>IF(G611="y",H610+Table1[[#This Row],[Amount]],H610)</f>
        <v>0</v>
      </c>
      <c r="I611" s="139"/>
      <c r="J611" s="139">
        <f>Table1[[#This Row],[Amount]]</f>
        <v>0</v>
      </c>
      <c r="K611" s="139"/>
      <c r="L611" s="140">
        <f>Table1[[#This Row],[Amount]]-Table1[[#This Row],[Amount1]]</f>
        <v>0</v>
      </c>
    </row>
    <row r="612" spans="1:12" x14ac:dyDescent="0.2">
      <c r="A612" s="118"/>
      <c r="B612" s="121"/>
      <c r="C612" s="108"/>
      <c r="D612" s="109"/>
      <c r="E612" s="105" t="e">
        <f>LOOKUP(D612,Accounts!A:A,Accounts!B:B)</f>
        <v>#N/A</v>
      </c>
      <c r="F612" s="157"/>
      <c r="G612" s="108"/>
      <c r="H612" s="104">
        <f>IF(G612="y",H611+Table1[[#This Row],[Amount]],H611)</f>
        <v>0</v>
      </c>
      <c r="I612" s="139"/>
      <c r="J612" s="139">
        <f>Table1[[#This Row],[Amount]]</f>
        <v>0</v>
      </c>
      <c r="K612" s="139"/>
      <c r="L612" s="140">
        <f>Table1[[#This Row],[Amount]]-Table1[[#This Row],[Amount1]]</f>
        <v>0</v>
      </c>
    </row>
    <row r="613" spans="1:12" x14ac:dyDescent="0.2">
      <c r="A613" s="118"/>
      <c r="B613" s="121"/>
      <c r="C613" s="108"/>
      <c r="D613" s="109"/>
      <c r="E613" s="105" t="e">
        <f>LOOKUP(D613,Accounts!A:A,Accounts!B:B)</f>
        <v>#N/A</v>
      </c>
      <c r="F613" s="157"/>
      <c r="G613" s="108"/>
      <c r="H613" s="104">
        <f>IF(G613="y",H612+Table1[[#This Row],[Amount]],H612)</f>
        <v>0</v>
      </c>
      <c r="I613" s="139"/>
      <c r="J613" s="139">
        <f>Table1[[#This Row],[Amount]]</f>
        <v>0</v>
      </c>
      <c r="K613" s="139"/>
      <c r="L613" s="140">
        <f>Table1[[#This Row],[Amount]]-Table1[[#This Row],[Amount1]]</f>
        <v>0</v>
      </c>
    </row>
    <row r="614" spans="1:12" x14ac:dyDescent="0.2">
      <c r="A614" s="118"/>
      <c r="B614" s="121"/>
      <c r="C614" s="108"/>
      <c r="D614" s="109"/>
      <c r="E614" s="105" t="e">
        <f>LOOKUP(D614,Accounts!A:A,Accounts!B:B)</f>
        <v>#N/A</v>
      </c>
      <c r="F614" s="157"/>
      <c r="G614" s="108"/>
      <c r="H614" s="104">
        <f>IF(G614="y",H613+Table1[[#This Row],[Amount]],H613)</f>
        <v>0</v>
      </c>
      <c r="I614" s="139"/>
      <c r="J614" s="139">
        <f>Table1[[#This Row],[Amount]]</f>
        <v>0</v>
      </c>
      <c r="K614" s="139"/>
      <c r="L614" s="140">
        <f>Table1[[#This Row],[Amount]]-Table1[[#This Row],[Amount1]]</f>
        <v>0</v>
      </c>
    </row>
    <row r="615" spans="1:12" x14ac:dyDescent="0.2">
      <c r="A615" s="118"/>
      <c r="B615" s="121"/>
      <c r="C615" s="108"/>
      <c r="D615" s="109"/>
      <c r="E615" s="105" t="e">
        <f>LOOKUP(D615,Accounts!A:A,Accounts!B:B)</f>
        <v>#N/A</v>
      </c>
      <c r="F615" s="157"/>
      <c r="G615" s="108"/>
      <c r="H615" s="104">
        <f>IF(G615="y",H614+Table1[[#This Row],[Amount]],H614)</f>
        <v>0</v>
      </c>
      <c r="I615" s="139"/>
      <c r="J615" s="139">
        <f>Table1[[#This Row],[Amount]]</f>
        <v>0</v>
      </c>
      <c r="K615" s="139"/>
      <c r="L615" s="140">
        <f>Table1[[#This Row],[Amount]]-Table1[[#This Row],[Amount1]]</f>
        <v>0</v>
      </c>
    </row>
    <row r="616" spans="1:12" x14ac:dyDescent="0.2">
      <c r="A616" s="118"/>
      <c r="B616" s="121"/>
      <c r="C616" s="108"/>
      <c r="D616" s="109"/>
      <c r="E616" s="105" t="e">
        <f>LOOKUP(D616,Accounts!A:A,Accounts!B:B)</f>
        <v>#N/A</v>
      </c>
      <c r="F616" s="157"/>
      <c r="G616" s="108"/>
      <c r="H616" s="104">
        <f>IF(G616="y",H615+Table1[[#This Row],[Amount]],H615)</f>
        <v>0</v>
      </c>
      <c r="I616" s="139"/>
      <c r="J616" s="139">
        <f>Table1[[#This Row],[Amount]]</f>
        <v>0</v>
      </c>
      <c r="K616" s="139"/>
      <c r="L616" s="140">
        <f>Table1[[#This Row],[Amount]]-Table1[[#This Row],[Amount1]]</f>
        <v>0</v>
      </c>
    </row>
    <row r="617" spans="1:12" x14ac:dyDescent="0.2">
      <c r="A617" s="125"/>
      <c r="B617" s="126"/>
      <c r="C617" s="127"/>
      <c r="D617" s="128"/>
      <c r="E617" s="129" t="e">
        <f>LOOKUP(D617,Accounts!A:A,Accounts!B:B)</f>
        <v>#N/A</v>
      </c>
      <c r="F617" s="160"/>
      <c r="G617" s="127"/>
      <c r="H617" s="104">
        <f>IF(G617="y",H616+Table1[[#This Row],[Amount]],H616)</f>
        <v>0</v>
      </c>
      <c r="I617" s="141"/>
      <c r="J617" s="141">
        <f>Table1[[#This Row],[Amount]]</f>
        <v>0</v>
      </c>
      <c r="K617" s="141"/>
      <c r="L617" s="142">
        <f>Table1[[#This Row],[Amount]]-Table1[[#This Row],[Amount1]]</f>
        <v>0</v>
      </c>
    </row>
    <row r="618" spans="1:12" x14ac:dyDescent="0.2">
      <c r="B618" s="4"/>
      <c r="F618" s="161"/>
      <c r="G618" s="88"/>
      <c r="H618" s="89"/>
    </row>
    <row r="619" spans="1:12" x14ac:dyDescent="0.2">
      <c r="B619" s="4"/>
      <c r="F619" s="161"/>
      <c r="G619" s="88"/>
      <c r="H619" s="89"/>
    </row>
    <row r="620" spans="1:12" x14ac:dyDescent="0.2">
      <c r="B620" s="4"/>
      <c r="F620" s="161"/>
      <c r="G620" s="88"/>
      <c r="H620" s="89"/>
    </row>
    <row r="621" spans="1:12" x14ac:dyDescent="0.2">
      <c r="B621" s="4"/>
      <c r="F621" s="161"/>
      <c r="G621" s="88"/>
      <c r="H621" s="89"/>
    </row>
    <row r="622" spans="1:12" x14ac:dyDescent="0.2">
      <c r="B622" s="4"/>
      <c r="F622" s="161"/>
      <c r="G622" s="88"/>
      <c r="H622" s="89"/>
    </row>
    <row r="623" spans="1:12" x14ac:dyDescent="0.2">
      <c r="B623" s="4"/>
      <c r="F623" s="161"/>
      <c r="G623" s="88"/>
      <c r="H623" s="89"/>
    </row>
    <row r="624" spans="1:12" x14ac:dyDescent="0.2">
      <c r="B624" s="4"/>
      <c r="F624" s="161"/>
      <c r="G624" s="88"/>
      <c r="H624" s="89"/>
    </row>
    <row r="625" spans="2:8" x14ac:dyDescent="0.2">
      <c r="B625" s="4"/>
      <c r="F625" s="161"/>
      <c r="G625" s="88"/>
      <c r="H625" s="89"/>
    </row>
    <row r="626" spans="2:8" x14ac:dyDescent="0.2">
      <c r="B626" s="4"/>
      <c r="F626" s="161"/>
      <c r="G626" s="88"/>
      <c r="H626" s="89"/>
    </row>
    <row r="627" spans="2:8" x14ac:dyDescent="0.2">
      <c r="B627" s="4"/>
      <c r="F627" s="161"/>
      <c r="G627" s="88"/>
      <c r="H627" s="89"/>
    </row>
    <row r="628" spans="2:8" x14ac:dyDescent="0.2">
      <c r="B628" s="4"/>
      <c r="F628" s="161"/>
      <c r="G628" s="88"/>
      <c r="H628" s="89"/>
    </row>
    <row r="629" spans="2:8" x14ac:dyDescent="0.2">
      <c r="B629" s="4"/>
      <c r="F629" s="161"/>
      <c r="G629" s="88"/>
      <c r="H629" s="89"/>
    </row>
    <row r="630" spans="2:8" x14ac:dyDescent="0.2">
      <c r="B630" s="4"/>
      <c r="F630" s="161"/>
      <c r="G630" s="88"/>
      <c r="H630" s="89"/>
    </row>
    <row r="631" spans="2:8" x14ac:dyDescent="0.2">
      <c r="B631" s="4"/>
      <c r="F631" s="161"/>
      <c r="G631" s="88"/>
      <c r="H631" s="89"/>
    </row>
    <row r="632" spans="2:8" x14ac:dyDescent="0.2">
      <c r="B632" s="4"/>
      <c r="F632" s="161"/>
      <c r="G632" s="88"/>
      <c r="H632" s="89"/>
    </row>
    <row r="633" spans="2:8" x14ac:dyDescent="0.2">
      <c r="B633" s="4"/>
      <c r="F633" s="161"/>
      <c r="G633" s="88"/>
      <c r="H633" s="89"/>
    </row>
    <row r="634" spans="2:8" x14ac:dyDescent="0.2">
      <c r="B634" s="4"/>
      <c r="F634" s="161"/>
      <c r="G634" s="88"/>
      <c r="H634" s="89"/>
    </row>
    <row r="635" spans="2:8" x14ac:dyDescent="0.2">
      <c r="B635" s="4"/>
      <c r="F635" s="161"/>
      <c r="G635" s="88"/>
      <c r="H635" s="89"/>
    </row>
    <row r="636" spans="2:8" x14ac:dyDescent="0.2">
      <c r="B636" s="4"/>
      <c r="F636" s="161"/>
      <c r="G636" s="88"/>
      <c r="H636" s="89"/>
    </row>
    <row r="637" spans="2:8" x14ac:dyDescent="0.2">
      <c r="B637" s="4"/>
      <c r="F637" s="161"/>
      <c r="G637" s="88"/>
      <c r="H637" s="89"/>
    </row>
    <row r="638" spans="2:8" x14ac:dyDescent="0.2">
      <c r="B638" s="4"/>
      <c r="F638" s="161"/>
      <c r="G638" s="88"/>
      <c r="H638" s="89"/>
    </row>
    <row r="639" spans="2:8" x14ac:dyDescent="0.2">
      <c r="B639" s="4"/>
      <c r="F639" s="161"/>
      <c r="G639" s="88"/>
      <c r="H639" s="89"/>
    </row>
    <row r="640" spans="2:8" x14ac:dyDescent="0.2">
      <c r="B640" s="4"/>
      <c r="F640" s="161"/>
      <c r="G640" s="88"/>
      <c r="H640" s="89"/>
    </row>
    <row r="641" spans="2:8" x14ac:dyDescent="0.2">
      <c r="B641" s="4"/>
      <c r="F641" s="161"/>
      <c r="G641" s="88"/>
      <c r="H641" s="89"/>
    </row>
    <row r="642" spans="2:8" x14ac:dyDescent="0.2">
      <c r="B642" s="4"/>
      <c r="F642" s="161"/>
      <c r="G642" s="88"/>
      <c r="H642" s="89"/>
    </row>
    <row r="643" spans="2:8" x14ac:dyDescent="0.2">
      <c r="B643" s="4"/>
      <c r="F643" s="161"/>
      <c r="G643" s="88"/>
      <c r="H643" s="89"/>
    </row>
    <row r="644" spans="2:8" x14ac:dyDescent="0.2">
      <c r="B644" s="4"/>
      <c r="F644" s="161"/>
      <c r="G644" s="88"/>
      <c r="H644" s="89"/>
    </row>
    <row r="645" spans="2:8" x14ac:dyDescent="0.2">
      <c r="B645" s="4"/>
      <c r="F645" s="161"/>
      <c r="G645" s="88"/>
      <c r="H645" s="89"/>
    </row>
    <row r="646" spans="2:8" x14ac:dyDescent="0.2">
      <c r="B646" s="4"/>
      <c r="F646" s="161"/>
      <c r="G646" s="88"/>
      <c r="H646" s="89"/>
    </row>
    <row r="647" spans="2:8" x14ac:dyDescent="0.2">
      <c r="B647" s="4"/>
      <c r="F647" s="161"/>
      <c r="G647" s="88"/>
      <c r="H647" s="89"/>
    </row>
    <row r="648" spans="2:8" x14ac:dyDescent="0.2">
      <c r="B648" s="4"/>
      <c r="F648" s="161"/>
      <c r="G648" s="88"/>
      <c r="H648" s="89"/>
    </row>
    <row r="649" spans="2:8" x14ac:dyDescent="0.2">
      <c r="B649" s="4"/>
      <c r="F649" s="161"/>
      <c r="G649" s="88"/>
      <c r="H649" s="89"/>
    </row>
    <row r="650" spans="2:8" x14ac:dyDescent="0.2">
      <c r="B650" s="4"/>
      <c r="F650" s="161"/>
      <c r="G650" s="88"/>
      <c r="H650" s="89"/>
    </row>
    <row r="651" spans="2:8" x14ac:dyDescent="0.2">
      <c r="B651" s="4"/>
      <c r="F651" s="161"/>
      <c r="G651" s="88"/>
      <c r="H651" s="89"/>
    </row>
    <row r="652" spans="2:8" x14ac:dyDescent="0.2">
      <c r="B652" s="4"/>
      <c r="F652" s="161"/>
      <c r="G652" s="88"/>
      <c r="H652" s="89"/>
    </row>
    <row r="653" spans="2:8" x14ac:dyDescent="0.2">
      <c r="B653" s="4"/>
      <c r="F653" s="161"/>
      <c r="G653" s="88"/>
      <c r="H653" s="89"/>
    </row>
    <row r="654" spans="2:8" x14ac:dyDescent="0.2">
      <c r="B654" s="4"/>
      <c r="F654" s="161"/>
      <c r="G654" s="88"/>
      <c r="H654" s="89"/>
    </row>
    <row r="655" spans="2:8" x14ac:dyDescent="0.2">
      <c r="B655" s="4"/>
      <c r="F655" s="161"/>
      <c r="G655" s="88"/>
      <c r="H655" s="89"/>
    </row>
    <row r="656" spans="2:8" x14ac:dyDescent="0.2">
      <c r="B656" s="4"/>
      <c r="F656" s="161"/>
      <c r="G656" s="88"/>
      <c r="H656" s="89"/>
    </row>
    <row r="657" spans="2:8" x14ac:dyDescent="0.2">
      <c r="B657" s="4"/>
      <c r="F657" s="161"/>
      <c r="G657" s="88"/>
      <c r="H657" s="89"/>
    </row>
    <row r="658" spans="2:8" x14ac:dyDescent="0.2">
      <c r="B658" s="4"/>
      <c r="F658" s="161"/>
      <c r="G658" s="88"/>
      <c r="H658" s="89"/>
    </row>
    <row r="659" spans="2:8" x14ac:dyDescent="0.2">
      <c r="B659" s="4"/>
      <c r="F659" s="161"/>
      <c r="G659" s="88"/>
      <c r="H659" s="89"/>
    </row>
    <row r="660" spans="2:8" x14ac:dyDescent="0.2">
      <c r="B660" s="4"/>
      <c r="F660" s="161"/>
      <c r="G660" s="88"/>
      <c r="H660" s="89"/>
    </row>
    <row r="661" spans="2:8" x14ac:dyDescent="0.2">
      <c r="B661" s="4"/>
      <c r="F661" s="161"/>
      <c r="G661" s="88"/>
      <c r="H661" s="89"/>
    </row>
    <row r="662" spans="2:8" x14ac:dyDescent="0.2">
      <c r="B662" s="4"/>
      <c r="F662" s="161"/>
      <c r="G662" s="88"/>
      <c r="H662" s="89"/>
    </row>
    <row r="663" spans="2:8" x14ac:dyDescent="0.2">
      <c r="B663" s="4"/>
      <c r="F663" s="161"/>
      <c r="G663" s="88"/>
      <c r="H663" s="89"/>
    </row>
    <row r="664" spans="2:8" x14ac:dyDescent="0.2">
      <c r="B664" s="4"/>
      <c r="F664" s="161"/>
      <c r="G664" s="88"/>
      <c r="H664" s="89"/>
    </row>
    <row r="665" spans="2:8" x14ac:dyDescent="0.2">
      <c r="B665" s="4"/>
      <c r="F665" s="161"/>
      <c r="G665" s="88"/>
      <c r="H665" s="89"/>
    </row>
    <row r="666" spans="2:8" x14ac:dyDescent="0.2">
      <c r="B666" s="4"/>
      <c r="F666" s="161"/>
      <c r="G666" s="88"/>
      <c r="H666" s="89"/>
    </row>
    <row r="667" spans="2:8" x14ac:dyDescent="0.2">
      <c r="B667" s="4"/>
      <c r="F667" s="161"/>
      <c r="G667" s="88"/>
      <c r="H667" s="89"/>
    </row>
    <row r="668" spans="2:8" x14ac:dyDescent="0.2">
      <c r="B668" s="4"/>
      <c r="F668" s="161"/>
      <c r="G668" s="88"/>
      <c r="H668" s="89"/>
    </row>
    <row r="669" spans="2:8" x14ac:dyDescent="0.2">
      <c r="B669" s="4"/>
      <c r="F669" s="161"/>
      <c r="G669" s="88"/>
      <c r="H669" s="89"/>
    </row>
    <row r="670" spans="2:8" x14ac:dyDescent="0.2">
      <c r="B670" s="4"/>
      <c r="F670" s="161"/>
      <c r="G670" s="88"/>
      <c r="H670" s="89"/>
    </row>
    <row r="671" spans="2:8" x14ac:dyDescent="0.2">
      <c r="B671" s="4"/>
      <c r="F671" s="161"/>
      <c r="G671" s="88"/>
      <c r="H671" s="89"/>
    </row>
    <row r="672" spans="2:8" x14ac:dyDescent="0.2">
      <c r="B672" s="4"/>
      <c r="F672" s="161"/>
      <c r="G672" s="88"/>
      <c r="H672" s="89"/>
    </row>
    <row r="673" spans="2:8" x14ac:dyDescent="0.2">
      <c r="B673" s="4"/>
      <c r="F673" s="161"/>
      <c r="G673" s="88"/>
      <c r="H673" s="89"/>
    </row>
    <row r="674" spans="2:8" x14ac:dyDescent="0.2">
      <c r="B674" s="4"/>
      <c r="F674" s="161"/>
      <c r="G674" s="88"/>
      <c r="H674" s="89"/>
    </row>
    <row r="675" spans="2:8" x14ac:dyDescent="0.2">
      <c r="B675" s="4"/>
      <c r="F675" s="161"/>
      <c r="G675" s="88"/>
      <c r="H675" s="89"/>
    </row>
    <row r="676" spans="2:8" x14ac:dyDescent="0.2">
      <c r="B676" s="4"/>
      <c r="F676" s="161"/>
      <c r="G676" s="88"/>
      <c r="H676" s="89"/>
    </row>
    <row r="677" spans="2:8" x14ac:dyDescent="0.2">
      <c r="B677" s="4"/>
      <c r="F677" s="161"/>
      <c r="G677" s="88"/>
      <c r="H677" s="89"/>
    </row>
    <row r="678" spans="2:8" x14ac:dyDescent="0.2">
      <c r="B678" s="4"/>
      <c r="F678" s="161"/>
      <c r="G678" s="88"/>
      <c r="H678" s="89"/>
    </row>
    <row r="679" spans="2:8" x14ac:dyDescent="0.2">
      <c r="B679" s="4"/>
      <c r="F679" s="161"/>
      <c r="G679" s="88"/>
      <c r="H679" s="89"/>
    </row>
    <row r="680" spans="2:8" x14ac:dyDescent="0.2">
      <c r="B680" s="4"/>
      <c r="F680" s="161"/>
      <c r="G680" s="88"/>
      <c r="H680" s="89"/>
    </row>
    <row r="681" spans="2:8" x14ac:dyDescent="0.2">
      <c r="B681" s="4"/>
      <c r="F681" s="161"/>
      <c r="G681" s="88"/>
      <c r="H681" s="89"/>
    </row>
    <row r="682" spans="2:8" x14ac:dyDescent="0.2">
      <c r="B682" s="4"/>
      <c r="F682" s="161"/>
      <c r="G682" s="88"/>
      <c r="H682" s="89"/>
    </row>
    <row r="683" spans="2:8" x14ac:dyDescent="0.2">
      <c r="B683" s="4"/>
      <c r="F683" s="161"/>
      <c r="G683" s="88"/>
      <c r="H683" s="89"/>
    </row>
    <row r="684" spans="2:8" x14ac:dyDescent="0.2">
      <c r="B684" s="4"/>
      <c r="F684" s="161"/>
      <c r="G684" s="88"/>
      <c r="H684" s="89"/>
    </row>
    <row r="685" spans="2:8" x14ac:dyDescent="0.2">
      <c r="B685" s="4"/>
      <c r="F685" s="161"/>
      <c r="G685" s="88"/>
      <c r="H685" s="89"/>
    </row>
    <row r="686" spans="2:8" x14ac:dyDescent="0.2">
      <c r="B686" s="4"/>
      <c r="F686" s="161"/>
      <c r="G686" s="88"/>
      <c r="H686" s="89"/>
    </row>
    <row r="687" spans="2:8" x14ac:dyDescent="0.2">
      <c r="B687" s="4"/>
      <c r="F687" s="161"/>
      <c r="G687" s="88"/>
      <c r="H687" s="89"/>
    </row>
    <row r="688" spans="2:8" x14ac:dyDescent="0.2">
      <c r="B688" s="4"/>
      <c r="F688" s="161"/>
      <c r="G688" s="88"/>
      <c r="H688" s="89"/>
    </row>
    <row r="689" spans="2:8" x14ac:dyDescent="0.2">
      <c r="B689" s="4"/>
      <c r="F689" s="161"/>
      <c r="G689" s="88"/>
      <c r="H689" s="89"/>
    </row>
    <row r="690" spans="2:8" x14ac:dyDescent="0.2">
      <c r="B690" s="4"/>
      <c r="F690" s="161"/>
      <c r="G690" s="88"/>
      <c r="H690" s="89"/>
    </row>
    <row r="691" spans="2:8" x14ac:dyDescent="0.2">
      <c r="B691" s="4"/>
      <c r="F691" s="161"/>
      <c r="G691" s="88"/>
      <c r="H691" s="89"/>
    </row>
    <row r="692" spans="2:8" x14ac:dyDescent="0.2">
      <c r="B692" s="4"/>
      <c r="F692" s="161"/>
      <c r="G692" s="88"/>
      <c r="H692" s="89"/>
    </row>
    <row r="693" spans="2:8" x14ac:dyDescent="0.2">
      <c r="B693" s="4"/>
      <c r="F693" s="161"/>
      <c r="G693" s="88"/>
      <c r="H693" s="89"/>
    </row>
    <row r="694" spans="2:8" x14ac:dyDescent="0.2">
      <c r="B694" s="4"/>
      <c r="F694" s="161"/>
      <c r="G694" s="88"/>
      <c r="H694" s="89"/>
    </row>
    <row r="695" spans="2:8" x14ac:dyDescent="0.2">
      <c r="B695" s="4"/>
      <c r="F695" s="161"/>
      <c r="G695" s="88"/>
      <c r="H695" s="89"/>
    </row>
    <row r="696" spans="2:8" x14ac:dyDescent="0.2">
      <c r="B696" s="4"/>
      <c r="F696" s="161"/>
      <c r="G696" s="88"/>
      <c r="H696" s="89"/>
    </row>
    <row r="697" spans="2:8" x14ac:dyDescent="0.2">
      <c r="B697" s="4"/>
      <c r="F697" s="161"/>
      <c r="G697" s="88"/>
      <c r="H697" s="89"/>
    </row>
    <row r="698" spans="2:8" x14ac:dyDescent="0.2">
      <c r="B698" s="4"/>
      <c r="F698" s="161"/>
      <c r="G698" s="88"/>
      <c r="H698" s="89"/>
    </row>
    <row r="699" spans="2:8" x14ac:dyDescent="0.2">
      <c r="B699" s="4"/>
      <c r="F699" s="161"/>
      <c r="G699" s="88"/>
      <c r="H699" s="89"/>
    </row>
    <row r="700" spans="2:8" x14ac:dyDescent="0.2">
      <c r="B700" s="4"/>
      <c r="F700" s="161"/>
      <c r="G700" s="88"/>
      <c r="H700" s="89"/>
    </row>
    <row r="701" spans="2:8" x14ac:dyDescent="0.2">
      <c r="B701" s="4"/>
      <c r="F701" s="161"/>
      <c r="G701" s="88"/>
      <c r="H701" s="89"/>
    </row>
    <row r="702" spans="2:8" x14ac:dyDescent="0.2">
      <c r="B702" s="4"/>
      <c r="F702" s="161"/>
      <c r="G702" s="88"/>
      <c r="H702" s="89"/>
    </row>
    <row r="703" spans="2:8" x14ac:dyDescent="0.2">
      <c r="B703" s="4"/>
      <c r="F703" s="161"/>
      <c r="G703" s="88"/>
      <c r="H703" s="89"/>
    </row>
    <row r="704" spans="2:8" x14ac:dyDescent="0.2">
      <c r="B704" s="4"/>
      <c r="F704" s="161"/>
      <c r="G704" s="88"/>
      <c r="H704" s="89"/>
    </row>
    <row r="705" spans="2:8" x14ac:dyDescent="0.2">
      <c r="B705" s="4"/>
      <c r="F705" s="161"/>
      <c r="G705" s="88"/>
      <c r="H705" s="89"/>
    </row>
    <row r="706" spans="2:8" x14ac:dyDescent="0.2">
      <c r="B706" s="4"/>
      <c r="F706" s="161"/>
      <c r="G706" s="88"/>
      <c r="H706" s="89"/>
    </row>
    <row r="707" spans="2:8" x14ac:dyDescent="0.2">
      <c r="B707" s="4"/>
      <c r="F707" s="161"/>
      <c r="G707" s="88"/>
      <c r="H707" s="89"/>
    </row>
    <row r="708" spans="2:8" x14ac:dyDescent="0.2">
      <c r="B708" s="4"/>
      <c r="F708" s="161"/>
      <c r="G708" s="88"/>
      <c r="H708" s="89"/>
    </row>
    <row r="709" spans="2:8" x14ac:dyDescent="0.2">
      <c r="B709" s="4"/>
      <c r="F709" s="161"/>
      <c r="G709" s="88"/>
      <c r="H709" s="89"/>
    </row>
    <row r="710" spans="2:8" x14ac:dyDescent="0.2">
      <c r="B710" s="4"/>
      <c r="F710" s="161"/>
      <c r="G710" s="88"/>
      <c r="H710" s="89"/>
    </row>
    <row r="711" spans="2:8" x14ac:dyDescent="0.2">
      <c r="B711" s="4"/>
      <c r="F711" s="161"/>
      <c r="G711" s="88"/>
      <c r="H711" s="89"/>
    </row>
    <row r="712" spans="2:8" x14ac:dyDescent="0.2">
      <c r="B712" s="4"/>
      <c r="F712" s="161"/>
      <c r="G712" s="88"/>
      <c r="H712" s="89"/>
    </row>
    <row r="713" spans="2:8" x14ac:dyDescent="0.2">
      <c r="B713" s="4"/>
      <c r="F713" s="161"/>
      <c r="G713" s="88"/>
      <c r="H713" s="89"/>
    </row>
    <row r="714" spans="2:8" x14ac:dyDescent="0.2">
      <c r="B714" s="4"/>
      <c r="F714" s="161"/>
      <c r="G714" s="88"/>
      <c r="H714" s="89"/>
    </row>
    <row r="715" spans="2:8" x14ac:dyDescent="0.2">
      <c r="B715" s="4"/>
      <c r="F715" s="161"/>
      <c r="G715" s="88"/>
      <c r="H715" s="89"/>
    </row>
    <row r="716" spans="2:8" x14ac:dyDescent="0.2">
      <c r="B716" s="4"/>
      <c r="F716" s="161"/>
      <c r="G716" s="88"/>
      <c r="H716" s="89"/>
    </row>
    <row r="717" spans="2:8" x14ac:dyDescent="0.2">
      <c r="B717" s="4"/>
      <c r="F717" s="161"/>
      <c r="G717" s="88"/>
      <c r="H717" s="89"/>
    </row>
    <row r="718" spans="2:8" x14ac:dyDescent="0.2">
      <c r="B718" s="4"/>
      <c r="F718" s="161"/>
      <c r="G718" s="88"/>
      <c r="H718" s="89"/>
    </row>
    <row r="719" spans="2:8" x14ac:dyDescent="0.2">
      <c r="B719" s="4"/>
      <c r="F719" s="161"/>
      <c r="G719" s="88"/>
      <c r="H719" s="89"/>
    </row>
    <row r="720" spans="2:8" x14ac:dyDescent="0.2">
      <c r="B720" s="4"/>
      <c r="F720" s="161"/>
      <c r="G720" s="88"/>
      <c r="H720" s="89"/>
    </row>
    <row r="721" spans="2:8" x14ac:dyDescent="0.2">
      <c r="B721" s="4"/>
      <c r="F721" s="161"/>
      <c r="G721" s="88"/>
      <c r="H721" s="89"/>
    </row>
    <row r="722" spans="2:8" x14ac:dyDescent="0.2">
      <c r="B722" s="4"/>
      <c r="F722" s="161"/>
      <c r="G722" s="88"/>
      <c r="H722" s="89"/>
    </row>
    <row r="723" spans="2:8" x14ac:dyDescent="0.2">
      <c r="B723" s="4"/>
      <c r="F723" s="161"/>
      <c r="G723" s="88"/>
      <c r="H723" s="89"/>
    </row>
    <row r="724" spans="2:8" x14ac:dyDescent="0.2">
      <c r="B724" s="4"/>
      <c r="F724" s="161"/>
      <c r="G724" s="88"/>
      <c r="H724" s="89"/>
    </row>
    <row r="725" spans="2:8" x14ac:dyDescent="0.2">
      <c r="B725" s="4"/>
      <c r="F725" s="161"/>
      <c r="G725" s="88"/>
      <c r="H725" s="89"/>
    </row>
    <row r="726" spans="2:8" x14ac:dyDescent="0.2">
      <c r="B726" s="4"/>
      <c r="F726" s="161"/>
      <c r="G726" s="88"/>
      <c r="H726" s="89"/>
    </row>
    <row r="727" spans="2:8" x14ac:dyDescent="0.2">
      <c r="B727" s="4"/>
      <c r="F727" s="161"/>
      <c r="G727" s="88"/>
      <c r="H727" s="89"/>
    </row>
    <row r="728" spans="2:8" x14ac:dyDescent="0.2">
      <c r="B728" s="4"/>
      <c r="F728" s="161"/>
      <c r="G728" s="88"/>
      <c r="H728" s="89"/>
    </row>
    <row r="729" spans="2:8" x14ac:dyDescent="0.2">
      <c r="B729" s="4"/>
      <c r="F729" s="161"/>
      <c r="G729" s="88"/>
      <c r="H729" s="89"/>
    </row>
    <row r="730" spans="2:8" x14ac:dyDescent="0.2">
      <c r="B730" s="4"/>
      <c r="F730" s="161"/>
      <c r="G730" s="88"/>
      <c r="H730" s="89"/>
    </row>
    <row r="731" spans="2:8" x14ac:dyDescent="0.2">
      <c r="B731" s="4"/>
      <c r="F731" s="161"/>
      <c r="G731" s="88"/>
      <c r="H731" s="89"/>
    </row>
    <row r="732" spans="2:8" x14ac:dyDescent="0.2">
      <c r="B732" s="4"/>
      <c r="F732" s="161"/>
      <c r="G732" s="88"/>
      <c r="H732" s="89"/>
    </row>
    <row r="733" spans="2:8" x14ac:dyDescent="0.2">
      <c r="B733" s="4"/>
      <c r="F733" s="161"/>
      <c r="G733" s="88"/>
      <c r="H733" s="89"/>
    </row>
    <row r="734" spans="2:8" x14ac:dyDescent="0.2">
      <c r="B734" s="4"/>
      <c r="F734" s="161"/>
      <c r="G734" s="88"/>
      <c r="H734" s="89"/>
    </row>
    <row r="735" spans="2:8" x14ac:dyDescent="0.2">
      <c r="B735" s="4"/>
      <c r="F735" s="161"/>
      <c r="G735" s="88"/>
      <c r="H735" s="89"/>
    </row>
    <row r="736" spans="2:8" x14ac:dyDescent="0.2">
      <c r="B736" s="4"/>
      <c r="F736" s="161"/>
      <c r="G736" s="88"/>
      <c r="H736" s="89"/>
    </row>
    <row r="737" spans="2:8" x14ac:dyDescent="0.2">
      <c r="B737" s="4"/>
      <c r="F737" s="161"/>
      <c r="G737" s="88"/>
      <c r="H737" s="89"/>
    </row>
    <row r="738" spans="2:8" x14ac:dyDescent="0.2">
      <c r="B738" s="4"/>
      <c r="F738" s="161"/>
      <c r="G738" s="88"/>
      <c r="H738" s="89"/>
    </row>
    <row r="739" spans="2:8" x14ac:dyDescent="0.2">
      <c r="B739" s="4"/>
      <c r="F739" s="161"/>
      <c r="G739" s="88"/>
      <c r="H739" s="89"/>
    </row>
    <row r="740" spans="2:8" x14ac:dyDescent="0.2">
      <c r="B740" s="4"/>
      <c r="F740" s="161"/>
      <c r="G740" s="88"/>
      <c r="H740" s="89"/>
    </row>
    <row r="741" spans="2:8" x14ac:dyDescent="0.2">
      <c r="B741" s="4"/>
      <c r="F741" s="161"/>
      <c r="G741" s="88"/>
      <c r="H741" s="89"/>
    </row>
    <row r="742" spans="2:8" x14ac:dyDescent="0.2">
      <c r="B742" s="4"/>
      <c r="F742" s="161"/>
      <c r="G742" s="88"/>
      <c r="H742" s="89"/>
    </row>
    <row r="743" spans="2:8" x14ac:dyDescent="0.2">
      <c r="B743" s="4"/>
      <c r="F743" s="161"/>
      <c r="G743" s="88"/>
      <c r="H743" s="89"/>
    </row>
    <row r="744" spans="2:8" x14ac:dyDescent="0.2">
      <c r="B744" s="4"/>
      <c r="F744" s="161"/>
      <c r="G744" s="88"/>
      <c r="H744" s="89"/>
    </row>
    <row r="745" spans="2:8" x14ac:dyDescent="0.2">
      <c r="B745" s="4"/>
      <c r="F745" s="161"/>
      <c r="G745" s="88"/>
      <c r="H745" s="89"/>
    </row>
    <row r="746" spans="2:8" x14ac:dyDescent="0.2">
      <c r="B746" s="4"/>
      <c r="F746" s="161"/>
      <c r="G746" s="88"/>
      <c r="H746" s="89"/>
    </row>
    <row r="747" spans="2:8" x14ac:dyDescent="0.2">
      <c r="B747" s="4"/>
      <c r="F747" s="161"/>
      <c r="G747" s="88"/>
      <c r="H747" s="89"/>
    </row>
    <row r="748" spans="2:8" x14ac:dyDescent="0.2">
      <c r="B748" s="4"/>
      <c r="F748" s="161"/>
      <c r="G748" s="88"/>
      <c r="H748" s="89"/>
    </row>
    <row r="749" spans="2:8" x14ac:dyDescent="0.2">
      <c r="B749" s="4"/>
      <c r="F749" s="161"/>
      <c r="G749" s="88"/>
      <c r="H749" s="89"/>
    </row>
    <row r="750" spans="2:8" x14ac:dyDescent="0.2">
      <c r="B750" s="4"/>
      <c r="F750" s="161"/>
      <c r="G750" s="88"/>
      <c r="H750" s="89"/>
    </row>
    <row r="751" spans="2:8" x14ac:dyDescent="0.2">
      <c r="B751" s="4"/>
      <c r="F751" s="161"/>
      <c r="G751" s="88"/>
      <c r="H751" s="89"/>
    </row>
    <row r="752" spans="2:8" x14ac:dyDescent="0.2">
      <c r="B752" s="4"/>
      <c r="F752" s="161"/>
      <c r="G752" s="88"/>
      <c r="H752" s="89"/>
    </row>
    <row r="753" spans="2:8" x14ac:dyDescent="0.2">
      <c r="B753" s="4"/>
      <c r="F753" s="161"/>
      <c r="G753" s="88"/>
      <c r="H753" s="89"/>
    </row>
    <row r="754" spans="2:8" x14ac:dyDescent="0.2">
      <c r="B754" s="4"/>
      <c r="F754" s="161"/>
      <c r="G754" s="88"/>
      <c r="H754" s="89"/>
    </row>
    <row r="755" spans="2:8" x14ac:dyDescent="0.2">
      <c r="B755" s="4"/>
      <c r="F755" s="161"/>
      <c r="G755" s="88"/>
      <c r="H755" s="89"/>
    </row>
    <row r="756" spans="2:8" x14ac:dyDescent="0.2">
      <c r="B756" s="4"/>
      <c r="F756" s="161"/>
      <c r="G756" s="88"/>
      <c r="H756" s="89"/>
    </row>
    <row r="757" spans="2:8" x14ac:dyDescent="0.2">
      <c r="B757" s="4"/>
      <c r="F757" s="161"/>
      <c r="G757" s="88"/>
      <c r="H757" s="89"/>
    </row>
    <row r="758" spans="2:8" x14ac:dyDescent="0.2">
      <c r="B758" s="4"/>
      <c r="F758" s="161"/>
      <c r="G758" s="88"/>
      <c r="H758" s="89"/>
    </row>
    <row r="759" spans="2:8" x14ac:dyDescent="0.2">
      <c r="B759" s="4"/>
      <c r="F759" s="161"/>
      <c r="G759" s="88"/>
      <c r="H759" s="89"/>
    </row>
    <row r="760" spans="2:8" x14ac:dyDescent="0.2">
      <c r="B760" s="4"/>
      <c r="F760" s="161"/>
      <c r="G760" s="88"/>
      <c r="H760" s="89"/>
    </row>
    <row r="761" spans="2:8" x14ac:dyDescent="0.2">
      <c r="B761" s="4"/>
      <c r="F761" s="161"/>
      <c r="G761" s="88"/>
      <c r="H761" s="89"/>
    </row>
    <row r="762" spans="2:8" x14ac:dyDescent="0.2">
      <c r="B762" s="4"/>
      <c r="F762" s="161"/>
      <c r="G762" s="88"/>
      <c r="H762" s="89"/>
    </row>
    <row r="763" spans="2:8" x14ac:dyDescent="0.2">
      <c r="B763" s="4"/>
      <c r="F763" s="161"/>
      <c r="G763" s="88"/>
      <c r="H763" s="89"/>
    </row>
    <row r="764" spans="2:8" x14ac:dyDescent="0.2">
      <c r="B764" s="4"/>
      <c r="F764" s="161"/>
      <c r="G764" s="88"/>
      <c r="H764" s="89"/>
    </row>
    <row r="765" spans="2:8" x14ac:dyDescent="0.2">
      <c r="B765" s="4"/>
      <c r="F765" s="161"/>
      <c r="G765" s="88"/>
      <c r="H765" s="89"/>
    </row>
    <row r="766" spans="2:8" x14ac:dyDescent="0.2">
      <c r="B766" s="4"/>
      <c r="F766" s="161"/>
      <c r="G766" s="88"/>
      <c r="H766" s="89"/>
    </row>
    <row r="767" spans="2:8" x14ac:dyDescent="0.2">
      <c r="B767" s="4"/>
      <c r="F767" s="161"/>
      <c r="G767" s="88"/>
      <c r="H767" s="89"/>
    </row>
    <row r="768" spans="2:8" x14ac:dyDescent="0.2">
      <c r="B768" s="4"/>
      <c r="F768" s="161"/>
      <c r="G768" s="88"/>
      <c r="H768" s="89"/>
    </row>
    <row r="769" spans="2:8" x14ac:dyDescent="0.2">
      <c r="B769" s="4"/>
      <c r="F769" s="161"/>
      <c r="G769" s="88"/>
      <c r="H769" s="89"/>
    </row>
    <row r="770" spans="2:8" x14ac:dyDescent="0.2">
      <c r="B770" s="4"/>
      <c r="F770" s="161"/>
      <c r="G770" s="88"/>
      <c r="H770" s="89"/>
    </row>
    <row r="771" spans="2:8" x14ac:dyDescent="0.2">
      <c r="B771" s="4"/>
      <c r="F771" s="161"/>
      <c r="G771" s="88"/>
      <c r="H771" s="89"/>
    </row>
    <row r="772" spans="2:8" x14ac:dyDescent="0.2">
      <c r="B772" s="4"/>
      <c r="F772" s="161"/>
      <c r="G772" s="88"/>
      <c r="H772" s="89"/>
    </row>
    <row r="773" spans="2:8" x14ac:dyDescent="0.2">
      <c r="B773" s="4"/>
      <c r="F773" s="161"/>
      <c r="G773" s="88"/>
      <c r="H773" s="89"/>
    </row>
    <row r="774" spans="2:8" x14ac:dyDescent="0.2">
      <c r="B774" s="4"/>
      <c r="F774" s="161"/>
      <c r="G774" s="88"/>
      <c r="H774" s="89"/>
    </row>
    <row r="775" spans="2:8" x14ac:dyDescent="0.2">
      <c r="B775" s="4"/>
      <c r="F775" s="161"/>
      <c r="G775" s="88"/>
      <c r="H775" s="89"/>
    </row>
    <row r="776" spans="2:8" x14ac:dyDescent="0.2">
      <c r="B776" s="4"/>
      <c r="F776" s="161"/>
      <c r="G776" s="88"/>
      <c r="H776" s="89"/>
    </row>
    <row r="777" spans="2:8" x14ac:dyDescent="0.2">
      <c r="B777" s="4"/>
      <c r="F777" s="161"/>
      <c r="G777" s="88"/>
      <c r="H777" s="89"/>
    </row>
    <row r="778" spans="2:8" x14ac:dyDescent="0.2">
      <c r="B778" s="4"/>
      <c r="F778" s="161"/>
      <c r="G778" s="88"/>
      <c r="H778" s="89"/>
    </row>
    <row r="779" spans="2:8" x14ac:dyDescent="0.2">
      <c r="B779" s="4"/>
      <c r="F779" s="161"/>
      <c r="G779" s="88"/>
      <c r="H779" s="89"/>
    </row>
    <row r="780" spans="2:8" x14ac:dyDescent="0.2">
      <c r="B780" s="4"/>
      <c r="F780" s="161"/>
      <c r="G780" s="88"/>
      <c r="H780" s="89"/>
    </row>
    <row r="781" spans="2:8" x14ac:dyDescent="0.2">
      <c r="B781" s="4"/>
      <c r="F781" s="161"/>
      <c r="G781" s="88"/>
      <c r="H781" s="89"/>
    </row>
    <row r="782" spans="2:8" x14ac:dyDescent="0.2">
      <c r="B782" s="4"/>
      <c r="F782" s="161"/>
      <c r="G782" s="88"/>
      <c r="H782" s="89"/>
    </row>
    <row r="783" spans="2:8" x14ac:dyDescent="0.2">
      <c r="B783" s="4"/>
      <c r="F783" s="161"/>
      <c r="G783" s="88"/>
      <c r="H783" s="89"/>
    </row>
    <row r="784" spans="2:8" x14ac:dyDescent="0.2">
      <c r="B784" s="4"/>
      <c r="F784" s="161"/>
      <c r="G784" s="88"/>
      <c r="H784" s="89"/>
    </row>
    <row r="785" spans="2:8" x14ac:dyDescent="0.2">
      <c r="B785" s="4"/>
      <c r="F785" s="161"/>
      <c r="G785" s="88"/>
      <c r="H785" s="89"/>
    </row>
    <row r="786" spans="2:8" x14ac:dyDescent="0.2">
      <c r="B786" s="4"/>
      <c r="F786" s="161"/>
      <c r="G786" s="88"/>
      <c r="H786" s="89"/>
    </row>
    <row r="787" spans="2:8" x14ac:dyDescent="0.2">
      <c r="B787" s="4"/>
      <c r="F787" s="161"/>
      <c r="G787" s="88"/>
      <c r="H787" s="89"/>
    </row>
    <row r="788" spans="2:8" x14ac:dyDescent="0.2">
      <c r="B788" s="4"/>
      <c r="F788" s="161"/>
      <c r="G788" s="88"/>
      <c r="H788" s="89"/>
    </row>
    <row r="789" spans="2:8" x14ac:dyDescent="0.2">
      <c r="B789" s="4"/>
      <c r="F789" s="161"/>
      <c r="G789" s="88"/>
      <c r="H789" s="89"/>
    </row>
    <row r="790" spans="2:8" x14ac:dyDescent="0.2">
      <c r="B790" s="4"/>
      <c r="F790" s="161"/>
      <c r="G790" s="88"/>
      <c r="H790" s="89"/>
    </row>
    <row r="791" spans="2:8" x14ac:dyDescent="0.2">
      <c r="B791" s="4"/>
      <c r="F791" s="161"/>
      <c r="G791" s="88"/>
      <c r="H791" s="89"/>
    </row>
    <row r="792" spans="2:8" x14ac:dyDescent="0.2">
      <c r="B792" s="4"/>
      <c r="F792" s="161"/>
      <c r="G792" s="88"/>
      <c r="H792" s="89"/>
    </row>
    <row r="793" spans="2:8" x14ac:dyDescent="0.2">
      <c r="B793" s="4"/>
      <c r="F793" s="161"/>
      <c r="G793" s="88"/>
      <c r="H793" s="89"/>
    </row>
    <row r="794" spans="2:8" x14ac:dyDescent="0.2">
      <c r="B794" s="4"/>
      <c r="F794" s="161"/>
      <c r="G794" s="88"/>
      <c r="H794" s="89"/>
    </row>
    <row r="795" spans="2:8" x14ac:dyDescent="0.2">
      <c r="B795" s="4"/>
      <c r="F795" s="161"/>
      <c r="G795" s="88"/>
      <c r="H795" s="89"/>
    </row>
    <row r="796" spans="2:8" x14ac:dyDescent="0.2">
      <c r="B796" s="4"/>
      <c r="F796" s="161"/>
      <c r="G796" s="88"/>
      <c r="H796" s="89"/>
    </row>
    <row r="797" spans="2:8" x14ac:dyDescent="0.2">
      <c r="B797" s="4"/>
      <c r="F797" s="161"/>
      <c r="G797" s="88"/>
      <c r="H797" s="89"/>
    </row>
    <row r="798" spans="2:8" x14ac:dyDescent="0.2">
      <c r="B798" s="4"/>
      <c r="F798" s="161"/>
      <c r="G798" s="88"/>
      <c r="H798" s="89"/>
    </row>
    <row r="799" spans="2:8" x14ac:dyDescent="0.2">
      <c r="B799" s="4"/>
      <c r="F799" s="161"/>
      <c r="G799" s="88"/>
      <c r="H799" s="89"/>
    </row>
    <row r="800" spans="2:8" x14ac:dyDescent="0.2">
      <c r="B800" s="4"/>
      <c r="F800" s="161"/>
      <c r="G800" s="88"/>
      <c r="H800" s="89"/>
    </row>
    <row r="801" spans="2:8" x14ac:dyDescent="0.2">
      <c r="B801" s="4"/>
      <c r="F801" s="161"/>
      <c r="G801" s="88"/>
      <c r="H801" s="89"/>
    </row>
    <row r="802" spans="2:8" x14ac:dyDescent="0.2">
      <c r="B802" s="4"/>
      <c r="F802" s="161"/>
      <c r="G802" s="88"/>
      <c r="H802" s="89"/>
    </row>
    <row r="803" spans="2:8" x14ac:dyDescent="0.2">
      <c r="B803" s="4"/>
      <c r="F803" s="161"/>
      <c r="G803" s="88"/>
      <c r="H803" s="89"/>
    </row>
    <row r="804" spans="2:8" x14ac:dyDescent="0.2">
      <c r="B804" s="4"/>
      <c r="F804" s="161"/>
      <c r="G804" s="88"/>
      <c r="H804" s="89"/>
    </row>
    <row r="805" spans="2:8" x14ac:dyDescent="0.2">
      <c r="B805" s="4"/>
      <c r="F805" s="161"/>
      <c r="G805" s="88"/>
      <c r="H805" s="89"/>
    </row>
    <row r="806" spans="2:8" x14ac:dyDescent="0.2">
      <c r="B806" s="4"/>
      <c r="F806" s="161"/>
      <c r="G806" s="88"/>
      <c r="H806" s="89"/>
    </row>
    <row r="807" spans="2:8" x14ac:dyDescent="0.2">
      <c r="B807" s="4"/>
      <c r="F807" s="161"/>
      <c r="G807" s="88"/>
      <c r="H807" s="89"/>
    </row>
    <row r="808" spans="2:8" x14ac:dyDescent="0.2">
      <c r="B808" s="4"/>
      <c r="F808" s="161"/>
      <c r="G808" s="88"/>
      <c r="H808" s="89"/>
    </row>
    <row r="809" spans="2:8" x14ac:dyDescent="0.2">
      <c r="B809" s="4"/>
      <c r="F809" s="161"/>
      <c r="G809" s="88"/>
      <c r="H809" s="89"/>
    </row>
    <row r="810" spans="2:8" x14ac:dyDescent="0.2">
      <c r="B810" s="4"/>
      <c r="F810" s="161"/>
      <c r="G810" s="88"/>
      <c r="H810" s="89"/>
    </row>
    <row r="811" spans="2:8" x14ac:dyDescent="0.2">
      <c r="B811" s="4"/>
      <c r="F811" s="161"/>
      <c r="G811" s="88"/>
      <c r="H811" s="89"/>
    </row>
    <row r="812" spans="2:8" x14ac:dyDescent="0.2">
      <c r="B812" s="4"/>
      <c r="F812" s="161"/>
      <c r="G812" s="88"/>
      <c r="H812" s="89"/>
    </row>
    <row r="813" spans="2:8" x14ac:dyDescent="0.2">
      <c r="B813" s="4"/>
      <c r="F813" s="161"/>
      <c r="G813" s="88"/>
      <c r="H813" s="89"/>
    </row>
    <row r="814" spans="2:8" x14ac:dyDescent="0.2">
      <c r="B814" s="4"/>
      <c r="F814" s="161"/>
      <c r="G814" s="88"/>
      <c r="H814" s="89"/>
    </row>
    <row r="815" spans="2:8" x14ac:dyDescent="0.2">
      <c r="B815" s="4"/>
      <c r="F815" s="161"/>
      <c r="G815" s="88"/>
      <c r="H815" s="89"/>
    </row>
    <row r="816" spans="2:8" x14ac:dyDescent="0.2">
      <c r="B816" s="4"/>
      <c r="F816" s="161"/>
      <c r="G816" s="88"/>
      <c r="H816" s="89"/>
    </row>
    <row r="817" spans="2:8" x14ac:dyDescent="0.2">
      <c r="B817" s="4"/>
      <c r="F817" s="161"/>
      <c r="G817" s="88"/>
      <c r="H817" s="89"/>
    </row>
    <row r="818" spans="2:8" x14ac:dyDescent="0.2">
      <c r="B818" s="4"/>
      <c r="F818" s="161"/>
      <c r="G818" s="88"/>
      <c r="H818" s="89"/>
    </row>
    <row r="819" spans="2:8" x14ac:dyDescent="0.2">
      <c r="B819" s="4"/>
      <c r="F819" s="161"/>
      <c r="G819" s="88"/>
      <c r="H819" s="89"/>
    </row>
    <row r="820" spans="2:8" x14ac:dyDescent="0.2">
      <c r="B820" s="4"/>
      <c r="F820" s="161"/>
      <c r="G820" s="88"/>
      <c r="H820" s="89"/>
    </row>
    <row r="821" spans="2:8" x14ac:dyDescent="0.2">
      <c r="B821" s="4"/>
      <c r="F821" s="161"/>
      <c r="G821" s="88"/>
      <c r="H821" s="89"/>
    </row>
    <row r="822" spans="2:8" x14ac:dyDescent="0.2">
      <c r="B822" s="4"/>
      <c r="F822" s="161"/>
      <c r="G822" s="88"/>
      <c r="H822" s="89"/>
    </row>
    <row r="823" spans="2:8" x14ac:dyDescent="0.2">
      <c r="B823" s="4"/>
      <c r="F823" s="161"/>
      <c r="G823" s="88"/>
      <c r="H823" s="89"/>
    </row>
    <row r="824" spans="2:8" x14ac:dyDescent="0.2">
      <c r="B824" s="4"/>
      <c r="F824" s="161"/>
      <c r="G824" s="88"/>
      <c r="H824" s="89"/>
    </row>
    <row r="825" spans="2:8" x14ac:dyDescent="0.2">
      <c r="B825" s="4"/>
      <c r="F825" s="161"/>
      <c r="G825" s="88"/>
      <c r="H825" s="89"/>
    </row>
    <row r="826" spans="2:8" x14ac:dyDescent="0.2">
      <c r="B826" s="4"/>
      <c r="F826" s="161"/>
      <c r="G826" s="88"/>
      <c r="H826" s="89"/>
    </row>
    <row r="827" spans="2:8" x14ac:dyDescent="0.2">
      <c r="B827" s="4"/>
      <c r="F827" s="161"/>
      <c r="G827" s="88"/>
      <c r="H827" s="89"/>
    </row>
    <row r="828" spans="2:8" x14ac:dyDescent="0.2">
      <c r="B828" s="4"/>
      <c r="F828" s="161"/>
      <c r="G828" s="88"/>
      <c r="H828" s="89"/>
    </row>
    <row r="829" spans="2:8" x14ac:dyDescent="0.2">
      <c r="B829" s="4"/>
      <c r="F829" s="161"/>
      <c r="G829" s="88"/>
      <c r="H829" s="89"/>
    </row>
    <row r="830" spans="2:8" x14ac:dyDescent="0.2">
      <c r="B830" s="4"/>
      <c r="F830" s="161"/>
      <c r="G830" s="88"/>
      <c r="H830" s="89"/>
    </row>
    <row r="831" spans="2:8" x14ac:dyDescent="0.2">
      <c r="B831" s="4"/>
      <c r="F831" s="161"/>
      <c r="G831" s="88"/>
      <c r="H831" s="89"/>
    </row>
    <row r="832" spans="2:8" x14ac:dyDescent="0.2">
      <c r="B832" s="4"/>
      <c r="F832" s="161"/>
      <c r="G832" s="88"/>
      <c r="H832" s="89"/>
    </row>
    <row r="833" spans="2:8" x14ac:dyDescent="0.2">
      <c r="B833" s="4"/>
      <c r="F833" s="161"/>
      <c r="G833" s="88"/>
      <c r="H833" s="89"/>
    </row>
    <row r="834" spans="2:8" x14ac:dyDescent="0.2">
      <c r="B834" s="4"/>
      <c r="F834" s="161"/>
      <c r="G834" s="88"/>
      <c r="H834" s="89"/>
    </row>
    <row r="835" spans="2:8" x14ac:dyDescent="0.2">
      <c r="B835" s="4"/>
      <c r="F835" s="161"/>
      <c r="G835" s="88"/>
      <c r="H835" s="89"/>
    </row>
    <row r="836" spans="2:8" x14ac:dyDescent="0.2">
      <c r="B836" s="4"/>
      <c r="F836" s="161"/>
      <c r="G836" s="88"/>
      <c r="H836" s="89"/>
    </row>
    <row r="837" spans="2:8" x14ac:dyDescent="0.2">
      <c r="B837" s="4"/>
      <c r="F837" s="161"/>
      <c r="G837" s="88"/>
      <c r="H837" s="89"/>
    </row>
    <row r="838" spans="2:8" x14ac:dyDescent="0.2">
      <c r="B838" s="4"/>
      <c r="F838" s="161"/>
      <c r="G838" s="88"/>
      <c r="H838" s="89"/>
    </row>
    <row r="839" spans="2:8" x14ac:dyDescent="0.2">
      <c r="B839" s="4"/>
      <c r="F839" s="161"/>
      <c r="G839" s="88"/>
      <c r="H839" s="89"/>
    </row>
    <row r="840" spans="2:8" x14ac:dyDescent="0.2">
      <c r="B840" s="4"/>
      <c r="F840" s="161"/>
      <c r="G840" s="88"/>
      <c r="H840" s="89"/>
    </row>
    <row r="841" spans="2:8" x14ac:dyDescent="0.2">
      <c r="B841" s="4"/>
      <c r="F841" s="161"/>
      <c r="G841" s="88"/>
      <c r="H841" s="89"/>
    </row>
    <row r="842" spans="2:8" x14ac:dyDescent="0.2">
      <c r="B842" s="4"/>
      <c r="F842" s="161"/>
      <c r="G842" s="88"/>
      <c r="H842" s="89"/>
    </row>
    <row r="843" spans="2:8" x14ac:dyDescent="0.2">
      <c r="B843" s="4"/>
      <c r="F843" s="161"/>
      <c r="G843" s="88"/>
      <c r="H843" s="89"/>
    </row>
    <row r="844" spans="2:8" x14ac:dyDescent="0.2">
      <c r="B844" s="4"/>
      <c r="F844" s="161"/>
      <c r="G844" s="88"/>
      <c r="H844" s="89"/>
    </row>
    <row r="845" spans="2:8" x14ac:dyDescent="0.2">
      <c r="B845" s="4"/>
      <c r="F845" s="161"/>
      <c r="G845" s="88"/>
      <c r="H845" s="89"/>
    </row>
    <row r="846" spans="2:8" x14ac:dyDescent="0.2">
      <c r="B846" s="4"/>
      <c r="F846" s="161"/>
      <c r="G846" s="88"/>
      <c r="H846" s="89"/>
    </row>
    <row r="847" spans="2:8" x14ac:dyDescent="0.2">
      <c r="B847" s="4"/>
      <c r="F847" s="161"/>
      <c r="G847" s="88"/>
      <c r="H847" s="89"/>
    </row>
    <row r="848" spans="2:8" x14ac:dyDescent="0.2">
      <c r="B848" s="4"/>
      <c r="F848" s="161"/>
      <c r="G848" s="88"/>
      <c r="H848" s="89"/>
    </row>
    <row r="849" spans="2:8" x14ac:dyDescent="0.2">
      <c r="B849" s="4"/>
      <c r="F849" s="161"/>
      <c r="G849" s="88"/>
      <c r="H849" s="89"/>
    </row>
    <row r="850" spans="2:8" x14ac:dyDescent="0.2">
      <c r="B850" s="4"/>
      <c r="F850" s="161"/>
      <c r="G850" s="88"/>
      <c r="H850" s="89"/>
    </row>
    <row r="851" spans="2:8" x14ac:dyDescent="0.2">
      <c r="B851" s="4"/>
      <c r="F851" s="161"/>
      <c r="G851" s="88"/>
      <c r="H851" s="89"/>
    </row>
    <row r="852" spans="2:8" x14ac:dyDescent="0.2">
      <c r="B852" s="4"/>
      <c r="F852" s="161"/>
      <c r="G852" s="88"/>
      <c r="H852" s="89"/>
    </row>
    <row r="853" spans="2:8" x14ac:dyDescent="0.2">
      <c r="B853" s="4"/>
      <c r="F853" s="161"/>
      <c r="G853" s="88"/>
      <c r="H853" s="89"/>
    </row>
    <row r="854" spans="2:8" x14ac:dyDescent="0.2">
      <c r="B854" s="4"/>
      <c r="F854" s="161"/>
      <c r="G854" s="88"/>
      <c r="H854" s="89"/>
    </row>
    <row r="855" spans="2:8" x14ac:dyDescent="0.2">
      <c r="B855" s="4"/>
      <c r="F855" s="161"/>
      <c r="G855" s="88"/>
      <c r="H855" s="89"/>
    </row>
    <row r="856" spans="2:8" x14ac:dyDescent="0.2">
      <c r="B856" s="4"/>
      <c r="F856" s="161"/>
      <c r="G856" s="88"/>
      <c r="H856" s="89"/>
    </row>
    <row r="857" spans="2:8" x14ac:dyDescent="0.2">
      <c r="B857" s="4"/>
      <c r="F857" s="161"/>
      <c r="G857" s="88"/>
      <c r="H857" s="89"/>
    </row>
    <row r="858" spans="2:8" x14ac:dyDescent="0.2">
      <c r="B858" s="4"/>
      <c r="F858" s="161"/>
      <c r="G858" s="88"/>
      <c r="H858" s="89"/>
    </row>
    <row r="859" spans="2:8" x14ac:dyDescent="0.2">
      <c r="B859" s="4"/>
      <c r="F859" s="161"/>
      <c r="G859" s="88"/>
      <c r="H859" s="89"/>
    </row>
    <row r="860" spans="2:8" x14ac:dyDescent="0.2">
      <c r="B860" s="4"/>
      <c r="F860" s="161"/>
      <c r="G860" s="88"/>
      <c r="H860" s="89"/>
    </row>
    <row r="861" spans="2:8" x14ac:dyDescent="0.2">
      <c r="B861" s="4"/>
      <c r="F861" s="161"/>
      <c r="G861" s="88"/>
      <c r="H861" s="89"/>
    </row>
    <row r="862" spans="2:8" x14ac:dyDescent="0.2">
      <c r="B862" s="4"/>
      <c r="F862" s="161"/>
      <c r="G862" s="88"/>
      <c r="H862" s="89"/>
    </row>
    <row r="863" spans="2:8" x14ac:dyDescent="0.2">
      <c r="B863" s="4"/>
      <c r="F863" s="161"/>
      <c r="G863" s="88"/>
      <c r="H863" s="89"/>
    </row>
    <row r="864" spans="2:8" x14ac:dyDescent="0.2">
      <c r="B864" s="4"/>
      <c r="F864" s="161"/>
      <c r="G864" s="88"/>
      <c r="H864" s="89"/>
    </row>
    <row r="865" spans="2:8" x14ac:dyDescent="0.2">
      <c r="B865" s="4"/>
      <c r="F865" s="161"/>
      <c r="G865" s="88"/>
      <c r="H865" s="89"/>
    </row>
    <row r="866" spans="2:8" x14ac:dyDescent="0.2">
      <c r="B866" s="4"/>
      <c r="F866" s="161"/>
      <c r="G866" s="88"/>
      <c r="H866" s="89"/>
    </row>
    <row r="867" spans="2:8" x14ac:dyDescent="0.2">
      <c r="B867" s="4"/>
      <c r="F867" s="161"/>
      <c r="G867" s="88"/>
      <c r="H867" s="89"/>
    </row>
    <row r="868" spans="2:8" x14ac:dyDescent="0.2">
      <c r="B868" s="4"/>
      <c r="F868" s="161"/>
      <c r="G868" s="88"/>
      <c r="H868" s="89"/>
    </row>
    <row r="869" spans="2:8" x14ac:dyDescent="0.2">
      <c r="B869" s="4"/>
      <c r="F869" s="161"/>
      <c r="G869" s="88"/>
      <c r="H869" s="89"/>
    </row>
    <row r="870" spans="2:8" x14ac:dyDescent="0.2">
      <c r="B870" s="4"/>
      <c r="F870" s="161"/>
      <c r="G870" s="88"/>
      <c r="H870" s="89"/>
    </row>
    <row r="871" spans="2:8" x14ac:dyDescent="0.2">
      <c r="B871" s="4"/>
      <c r="F871" s="161"/>
      <c r="G871" s="88"/>
      <c r="H871" s="89"/>
    </row>
    <row r="872" spans="2:8" x14ac:dyDescent="0.2">
      <c r="B872" s="4"/>
      <c r="F872" s="161"/>
      <c r="G872" s="88"/>
      <c r="H872" s="89"/>
    </row>
    <row r="873" spans="2:8" x14ac:dyDescent="0.2">
      <c r="B873" s="4"/>
      <c r="F873" s="161"/>
      <c r="G873" s="88"/>
      <c r="H873" s="89"/>
    </row>
    <row r="874" spans="2:8" x14ac:dyDescent="0.2">
      <c r="B874" s="4"/>
      <c r="F874" s="161"/>
      <c r="G874" s="88"/>
      <c r="H874" s="89"/>
    </row>
    <row r="875" spans="2:8" x14ac:dyDescent="0.2">
      <c r="B875" s="4"/>
      <c r="F875" s="161"/>
      <c r="G875" s="88"/>
      <c r="H875" s="89"/>
    </row>
    <row r="876" spans="2:8" x14ac:dyDescent="0.2">
      <c r="B876" s="4"/>
      <c r="F876" s="161"/>
      <c r="G876" s="88"/>
      <c r="H876" s="89"/>
    </row>
    <row r="877" spans="2:8" x14ac:dyDescent="0.2">
      <c r="B877" s="4"/>
      <c r="F877" s="161"/>
      <c r="G877" s="88"/>
      <c r="H877" s="89"/>
    </row>
    <row r="878" spans="2:8" x14ac:dyDescent="0.2">
      <c r="B878" s="4"/>
      <c r="F878" s="161"/>
      <c r="G878" s="88"/>
      <c r="H878" s="89"/>
    </row>
    <row r="879" spans="2:8" x14ac:dyDescent="0.2">
      <c r="B879" s="4"/>
      <c r="F879" s="161"/>
      <c r="G879" s="88"/>
      <c r="H879" s="89"/>
    </row>
    <row r="880" spans="2:8" x14ac:dyDescent="0.2">
      <c r="B880" s="4"/>
      <c r="F880" s="161"/>
      <c r="G880" s="88"/>
      <c r="H880" s="89"/>
    </row>
    <row r="881" spans="2:8" x14ac:dyDescent="0.2">
      <c r="B881" s="4"/>
      <c r="F881" s="161"/>
      <c r="G881" s="88"/>
      <c r="H881" s="89"/>
    </row>
    <row r="882" spans="2:8" x14ac:dyDescent="0.2">
      <c r="B882" s="4"/>
      <c r="F882" s="161"/>
      <c r="G882" s="88"/>
      <c r="H882" s="89"/>
    </row>
    <row r="883" spans="2:8" x14ac:dyDescent="0.2">
      <c r="B883" s="4"/>
      <c r="F883" s="161"/>
      <c r="G883" s="88"/>
      <c r="H883" s="89"/>
    </row>
    <row r="884" spans="2:8" x14ac:dyDescent="0.2">
      <c r="B884" s="4"/>
      <c r="F884" s="161"/>
      <c r="G884" s="88"/>
      <c r="H884" s="89"/>
    </row>
    <row r="885" spans="2:8" x14ac:dyDescent="0.2">
      <c r="B885" s="4"/>
      <c r="F885" s="161"/>
      <c r="G885" s="88"/>
      <c r="H885" s="89"/>
    </row>
    <row r="886" spans="2:8" x14ac:dyDescent="0.2">
      <c r="B886" s="4"/>
      <c r="F886" s="161"/>
      <c r="G886" s="88"/>
      <c r="H886" s="89"/>
    </row>
    <row r="887" spans="2:8" x14ac:dyDescent="0.2">
      <c r="B887" s="4"/>
      <c r="F887" s="161"/>
      <c r="G887" s="88"/>
      <c r="H887" s="89"/>
    </row>
    <row r="888" spans="2:8" x14ac:dyDescent="0.2">
      <c r="B888" s="4"/>
      <c r="F888" s="161"/>
      <c r="G888" s="88"/>
      <c r="H888" s="89"/>
    </row>
    <row r="889" spans="2:8" x14ac:dyDescent="0.2">
      <c r="B889" s="4"/>
      <c r="F889" s="161"/>
      <c r="G889" s="88"/>
      <c r="H889" s="89"/>
    </row>
    <row r="890" spans="2:8" x14ac:dyDescent="0.2">
      <c r="B890" s="4"/>
      <c r="F890" s="161"/>
      <c r="G890" s="88"/>
      <c r="H890" s="89"/>
    </row>
    <row r="891" spans="2:8" x14ac:dyDescent="0.2">
      <c r="B891" s="4"/>
      <c r="F891" s="161"/>
      <c r="G891" s="88"/>
      <c r="H891" s="89"/>
    </row>
    <row r="892" spans="2:8" x14ac:dyDescent="0.2">
      <c r="B892" s="4"/>
      <c r="F892" s="161"/>
      <c r="G892" s="88"/>
      <c r="H892" s="89"/>
    </row>
    <row r="893" spans="2:8" x14ac:dyDescent="0.2">
      <c r="B893" s="4"/>
      <c r="F893" s="161"/>
      <c r="G893" s="88"/>
      <c r="H893" s="89"/>
    </row>
    <row r="894" spans="2:8" x14ac:dyDescent="0.2">
      <c r="F894" s="161"/>
      <c r="G894" s="88"/>
      <c r="H894" s="89"/>
    </row>
    <row r="895" spans="2:8" x14ac:dyDescent="0.2">
      <c r="F895" s="161"/>
      <c r="G895" s="88"/>
      <c r="H895" s="89"/>
    </row>
    <row r="896" spans="2:8" x14ac:dyDescent="0.2">
      <c r="F896" s="161"/>
      <c r="G896" s="88"/>
      <c r="H896" s="89"/>
    </row>
    <row r="897" spans="6:8" x14ac:dyDescent="0.2">
      <c r="F897" s="161"/>
      <c r="G897" s="88"/>
      <c r="H897" s="89"/>
    </row>
    <row r="898" spans="6:8" x14ac:dyDescent="0.2">
      <c r="F898" s="161"/>
      <c r="G898" s="88"/>
      <c r="H898" s="89"/>
    </row>
    <row r="899" spans="6:8" x14ac:dyDescent="0.2">
      <c r="F899" s="161"/>
      <c r="G899" s="88"/>
      <c r="H899" s="89"/>
    </row>
    <row r="900" spans="6:8" x14ac:dyDescent="0.2">
      <c r="F900" s="161"/>
      <c r="G900" s="88"/>
      <c r="H900" s="89"/>
    </row>
    <row r="901" spans="6:8" x14ac:dyDescent="0.2">
      <c r="F901" s="161"/>
      <c r="G901" s="88"/>
      <c r="H901" s="89"/>
    </row>
    <row r="902" spans="6:8" x14ac:dyDescent="0.2">
      <c r="F902" s="161"/>
      <c r="G902" s="88"/>
      <c r="H902" s="89"/>
    </row>
    <row r="903" spans="6:8" x14ac:dyDescent="0.2">
      <c r="F903" s="161"/>
      <c r="G903" s="88"/>
      <c r="H903" s="89"/>
    </row>
    <row r="904" spans="6:8" x14ac:dyDescent="0.2">
      <c r="F904" s="161"/>
      <c r="G904" s="88"/>
      <c r="H904" s="89"/>
    </row>
    <row r="905" spans="6:8" x14ac:dyDescent="0.2">
      <c r="F905" s="161"/>
      <c r="G905" s="88"/>
      <c r="H905" s="89"/>
    </row>
    <row r="906" spans="6:8" x14ac:dyDescent="0.2">
      <c r="F906" s="161"/>
      <c r="G906" s="88"/>
      <c r="H906" s="89"/>
    </row>
    <row r="907" spans="6:8" x14ac:dyDescent="0.2">
      <c r="F907" s="161"/>
      <c r="G907" s="88"/>
      <c r="H907" s="89"/>
    </row>
    <row r="908" spans="6:8" x14ac:dyDescent="0.2">
      <c r="F908" s="161"/>
      <c r="G908" s="88"/>
      <c r="H908" s="89"/>
    </row>
    <row r="909" spans="6:8" x14ac:dyDescent="0.2">
      <c r="F909" s="161"/>
      <c r="G909" s="88"/>
      <c r="H909" s="89"/>
    </row>
    <row r="910" spans="6:8" x14ac:dyDescent="0.2">
      <c r="F910" s="161"/>
      <c r="G910" s="88"/>
      <c r="H910" s="89"/>
    </row>
    <row r="911" spans="6:8" x14ac:dyDescent="0.2">
      <c r="F911" s="161"/>
      <c r="G911" s="88"/>
      <c r="H911" s="89"/>
    </row>
    <row r="912" spans="6:8" x14ac:dyDescent="0.2">
      <c r="F912" s="161"/>
      <c r="G912" s="88"/>
      <c r="H912" s="89"/>
    </row>
    <row r="913" spans="6:8" x14ac:dyDescent="0.2">
      <c r="F913" s="161"/>
      <c r="G913" s="88"/>
      <c r="H913" s="89"/>
    </row>
    <row r="914" spans="6:8" x14ac:dyDescent="0.2">
      <c r="F914" s="161"/>
      <c r="G914" s="88"/>
      <c r="H914" s="89"/>
    </row>
    <row r="915" spans="6:8" x14ac:dyDescent="0.2">
      <c r="F915" s="161"/>
      <c r="G915" s="88"/>
      <c r="H915" s="89"/>
    </row>
    <row r="916" spans="6:8" x14ac:dyDescent="0.2">
      <c r="F916" s="161"/>
      <c r="G916" s="88"/>
      <c r="H916" s="89"/>
    </row>
    <row r="917" spans="6:8" x14ac:dyDescent="0.2">
      <c r="F917" s="161"/>
      <c r="G917" s="88"/>
      <c r="H917" s="89"/>
    </row>
    <row r="918" spans="6:8" x14ac:dyDescent="0.2">
      <c r="F918" s="161"/>
      <c r="G918" s="88"/>
      <c r="H918" s="89"/>
    </row>
    <row r="919" spans="6:8" x14ac:dyDescent="0.2">
      <c r="F919" s="161"/>
      <c r="G919" s="88"/>
      <c r="H919" s="89"/>
    </row>
    <row r="920" spans="6:8" x14ac:dyDescent="0.2">
      <c r="F920" s="161"/>
      <c r="G920" s="88"/>
      <c r="H920" s="89"/>
    </row>
    <row r="921" spans="6:8" x14ac:dyDescent="0.2">
      <c r="F921" s="161"/>
      <c r="G921" s="88"/>
      <c r="H921" s="89"/>
    </row>
    <row r="922" spans="6:8" x14ac:dyDescent="0.2">
      <c r="F922" s="161"/>
      <c r="G922" s="88"/>
      <c r="H922" s="89"/>
    </row>
    <row r="923" spans="6:8" x14ac:dyDescent="0.2">
      <c r="F923" s="161"/>
      <c r="G923" s="88"/>
      <c r="H923" s="89"/>
    </row>
    <row r="924" spans="6:8" x14ac:dyDescent="0.2">
      <c r="F924" s="161"/>
      <c r="G924" s="88"/>
      <c r="H924" s="89"/>
    </row>
    <row r="925" spans="6:8" x14ac:dyDescent="0.2">
      <c r="F925" s="161"/>
      <c r="G925" s="88"/>
      <c r="H925" s="89"/>
    </row>
    <row r="926" spans="6:8" x14ac:dyDescent="0.2">
      <c r="F926" s="161"/>
      <c r="G926" s="88"/>
      <c r="H926" s="89"/>
    </row>
    <row r="927" spans="6:8" x14ac:dyDescent="0.2">
      <c r="F927" s="161"/>
      <c r="G927" s="88"/>
      <c r="H927" s="89"/>
    </row>
    <row r="928" spans="6:8" x14ac:dyDescent="0.2">
      <c r="F928" s="161"/>
      <c r="G928" s="88"/>
      <c r="H928" s="89"/>
    </row>
    <row r="929" spans="6:8" x14ac:dyDescent="0.2">
      <c r="F929" s="161"/>
      <c r="G929" s="88"/>
      <c r="H929" s="89"/>
    </row>
    <row r="930" spans="6:8" x14ac:dyDescent="0.2">
      <c r="F930" s="161"/>
      <c r="G930" s="88"/>
      <c r="H930" s="89"/>
    </row>
    <row r="931" spans="6:8" x14ac:dyDescent="0.2">
      <c r="F931" s="161"/>
      <c r="G931" s="88"/>
      <c r="H931" s="89"/>
    </row>
    <row r="932" spans="6:8" x14ac:dyDescent="0.2">
      <c r="F932" s="161"/>
      <c r="G932" s="88"/>
      <c r="H932" s="89"/>
    </row>
    <row r="933" spans="6:8" x14ac:dyDescent="0.2">
      <c r="F933" s="161"/>
      <c r="G933" s="88"/>
      <c r="H933" s="89"/>
    </row>
    <row r="934" spans="6:8" x14ac:dyDescent="0.2">
      <c r="F934" s="161"/>
      <c r="G934" s="88"/>
      <c r="H934" s="89"/>
    </row>
    <row r="935" spans="6:8" x14ac:dyDescent="0.2">
      <c r="F935" s="161"/>
      <c r="G935" s="88"/>
      <c r="H935" s="89"/>
    </row>
    <row r="936" spans="6:8" x14ac:dyDescent="0.2">
      <c r="F936" s="161"/>
      <c r="G936" s="88"/>
      <c r="H936" s="89"/>
    </row>
    <row r="937" spans="6:8" x14ac:dyDescent="0.2">
      <c r="F937" s="161"/>
      <c r="G937" s="88"/>
      <c r="H937" s="89"/>
    </row>
    <row r="938" spans="6:8" x14ac:dyDescent="0.2">
      <c r="F938" s="161"/>
      <c r="G938" s="88"/>
      <c r="H938" s="89"/>
    </row>
    <row r="939" spans="6:8" x14ac:dyDescent="0.2">
      <c r="F939" s="161"/>
      <c r="G939" s="88"/>
      <c r="H939" s="89"/>
    </row>
    <row r="940" spans="6:8" x14ac:dyDescent="0.2">
      <c r="F940" s="161"/>
      <c r="G940" s="88"/>
      <c r="H940" s="89"/>
    </row>
    <row r="941" spans="6:8" x14ac:dyDescent="0.2">
      <c r="F941" s="161"/>
      <c r="G941" s="88"/>
      <c r="H941" s="89"/>
    </row>
    <row r="942" spans="6:8" x14ac:dyDescent="0.2">
      <c r="F942" s="161"/>
      <c r="G942" s="88"/>
      <c r="H942" s="89"/>
    </row>
    <row r="943" spans="6:8" x14ac:dyDescent="0.2">
      <c r="F943" s="161"/>
      <c r="G943" s="88"/>
      <c r="H943" s="89"/>
    </row>
    <row r="944" spans="6:8" x14ac:dyDescent="0.2">
      <c r="F944" s="161"/>
      <c r="G944" s="88"/>
      <c r="H944" s="89"/>
    </row>
    <row r="945" spans="6:8" x14ac:dyDescent="0.2">
      <c r="F945" s="161"/>
      <c r="G945" s="88"/>
      <c r="H945" s="89"/>
    </row>
    <row r="946" spans="6:8" x14ac:dyDescent="0.2">
      <c r="F946" s="161"/>
      <c r="G946" s="88"/>
      <c r="H946" s="89"/>
    </row>
    <row r="947" spans="6:8" x14ac:dyDescent="0.2">
      <c r="F947" s="161"/>
      <c r="G947" s="88"/>
      <c r="H947" s="89"/>
    </row>
    <row r="948" spans="6:8" x14ac:dyDescent="0.2">
      <c r="F948" s="161"/>
      <c r="G948" s="88"/>
      <c r="H948" s="89"/>
    </row>
    <row r="949" spans="6:8" x14ac:dyDescent="0.2">
      <c r="F949" s="161"/>
      <c r="G949" s="88"/>
      <c r="H949" s="89"/>
    </row>
    <row r="950" spans="6:8" x14ac:dyDescent="0.2">
      <c r="F950" s="161"/>
      <c r="G950" s="88"/>
      <c r="H950" s="89"/>
    </row>
    <row r="951" spans="6:8" x14ac:dyDescent="0.2">
      <c r="F951" s="161"/>
      <c r="G951" s="88"/>
      <c r="H951" s="89"/>
    </row>
    <row r="952" spans="6:8" x14ac:dyDescent="0.2">
      <c r="F952" s="161"/>
      <c r="G952" s="88"/>
      <c r="H952" s="89"/>
    </row>
    <row r="953" spans="6:8" x14ac:dyDescent="0.2">
      <c r="F953" s="161"/>
      <c r="G953" s="88"/>
      <c r="H953" s="89"/>
    </row>
    <row r="954" spans="6:8" x14ac:dyDescent="0.2">
      <c r="F954" s="161"/>
      <c r="G954" s="88"/>
      <c r="H954" s="89"/>
    </row>
    <row r="955" spans="6:8" x14ac:dyDescent="0.2">
      <c r="F955" s="161"/>
      <c r="G955" s="88"/>
      <c r="H955" s="89"/>
    </row>
    <row r="956" spans="6:8" x14ac:dyDescent="0.2">
      <c r="F956" s="161"/>
      <c r="G956" s="88"/>
      <c r="H956" s="89"/>
    </row>
    <row r="957" spans="6:8" x14ac:dyDescent="0.2">
      <c r="F957" s="161"/>
      <c r="G957" s="88"/>
      <c r="H957" s="89"/>
    </row>
    <row r="958" spans="6:8" x14ac:dyDescent="0.2">
      <c r="F958" s="161"/>
      <c r="G958" s="88"/>
      <c r="H958" s="89"/>
    </row>
    <row r="959" spans="6:8" x14ac:dyDescent="0.2">
      <c r="F959" s="161"/>
      <c r="G959" s="88"/>
      <c r="H959" s="89"/>
    </row>
    <row r="960" spans="6:8" x14ac:dyDescent="0.2">
      <c r="F960" s="161"/>
      <c r="G960" s="88"/>
      <c r="H960" s="89"/>
    </row>
    <row r="961" spans="6:8" x14ac:dyDescent="0.2">
      <c r="F961" s="161"/>
      <c r="G961" s="88"/>
      <c r="H961" s="89"/>
    </row>
    <row r="962" spans="6:8" x14ac:dyDescent="0.2">
      <c r="F962" s="161"/>
      <c r="G962" s="88"/>
      <c r="H962" s="89"/>
    </row>
    <row r="963" spans="6:8" x14ac:dyDescent="0.2">
      <c r="F963" s="161"/>
      <c r="G963" s="88"/>
      <c r="H963" s="89"/>
    </row>
    <row r="964" spans="6:8" x14ac:dyDescent="0.2">
      <c r="F964" s="161"/>
      <c r="G964" s="88"/>
      <c r="H964" s="89"/>
    </row>
    <row r="965" spans="6:8" x14ac:dyDescent="0.2">
      <c r="F965" s="161"/>
      <c r="G965" s="88"/>
      <c r="H965" s="89"/>
    </row>
    <row r="966" spans="6:8" x14ac:dyDescent="0.2">
      <c r="F966" s="161"/>
      <c r="G966" s="88"/>
      <c r="H966" s="89"/>
    </row>
    <row r="967" spans="6:8" x14ac:dyDescent="0.2">
      <c r="F967" s="161"/>
      <c r="G967" s="88"/>
      <c r="H967" s="89"/>
    </row>
    <row r="968" spans="6:8" x14ac:dyDescent="0.2">
      <c r="F968" s="161"/>
      <c r="G968" s="88"/>
      <c r="H968" s="89"/>
    </row>
    <row r="969" spans="6:8" x14ac:dyDescent="0.2">
      <c r="F969" s="161"/>
      <c r="G969" s="88"/>
      <c r="H969" s="89"/>
    </row>
    <row r="970" spans="6:8" x14ac:dyDescent="0.2">
      <c r="F970" s="161"/>
      <c r="G970" s="88"/>
      <c r="H970" s="89"/>
    </row>
    <row r="971" spans="6:8" x14ac:dyDescent="0.2">
      <c r="F971" s="161"/>
      <c r="G971" s="88"/>
      <c r="H971" s="89"/>
    </row>
    <row r="972" spans="6:8" x14ac:dyDescent="0.2">
      <c r="F972" s="161"/>
      <c r="G972" s="88"/>
      <c r="H972" s="89"/>
    </row>
    <row r="973" spans="6:8" x14ac:dyDescent="0.2">
      <c r="F973" s="161"/>
      <c r="G973" s="88"/>
      <c r="H973" s="89"/>
    </row>
    <row r="974" spans="6:8" x14ac:dyDescent="0.2">
      <c r="F974" s="161"/>
      <c r="G974" s="88"/>
      <c r="H974" s="89"/>
    </row>
    <row r="975" spans="6:8" x14ac:dyDescent="0.2">
      <c r="F975" s="161"/>
      <c r="G975" s="88"/>
      <c r="H975" s="89"/>
    </row>
    <row r="976" spans="6:8" x14ac:dyDescent="0.2">
      <c r="F976" s="161"/>
      <c r="G976" s="88"/>
      <c r="H976" s="89"/>
    </row>
    <row r="977" spans="6:8" x14ac:dyDescent="0.2">
      <c r="F977" s="161"/>
      <c r="G977" s="88"/>
      <c r="H977" s="89"/>
    </row>
    <row r="978" spans="6:8" x14ac:dyDescent="0.2">
      <c r="F978" s="161"/>
      <c r="G978" s="88"/>
      <c r="H978" s="89"/>
    </row>
    <row r="979" spans="6:8" x14ac:dyDescent="0.2">
      <c r="F979" s="161"/>
      <c r="G979" s="88"/>
      <c r="H979" s="89"/>
    </row>
    <row r="980" spans="6:8" x14ac:dyDescent="0.2">
      <c r="F980" s="161"/>
      <c r="G980" s="88"/>
      <c r="H980" s="89"/>
    </row>
    <row r="981" spans="6:8" x14ac:dyDescent="0.2">
      <c r="F981" s="161"/>
      <c r="G981" s="88"/>
      <c r="H981" s="89"/>
    </row>
    <row r="982" spans="6:8" x14ac:dyDescent="0.2">
      <c r="F982" s="161"/>
      <c r="G982" s="88"/>
      <c r="H982" s="89"/>
    </row>
    <row r="983" spans="6:8" x14ac:dyDescent="0.2">
      <c r="F983" s="161"/>
      <c r="G983" s="88"/>
      <c r="H983" s="89"/>
    </row>
    <row r="984" spans="6:8" x14ac:dyDescent="0.2">
      <c r="F984" s="161"/>
      <c r="G984" s="88"/>
      <c r="H984" s="89"/>
    </row>
    <row r="985" spans="6:8" x14ac:dyDescent="0.2">
      <c r="F985" s="161"/>
      <c r="G985" s="88"/>
      <c r="H985" s="89"/>
    </row>
    <row r="986" spans="6:8" x14ac:dyDescent="0.2">
      <c r="F986" s="161"/>
      <c r="G986" s="88"/>
      <c r="H986" s="89"/>
    </row>
    <row r="987" spans="6:8" x14ac:dyDescent="0.2">
      <c r="F987" s="161"/>
      <c r="G987" s="88"/>
      <c r="H987" s="89"/>
    </row>
    <row r="988" spans="6:8" x14ac:dyDescent="0.2">
      <c r="F988" s="161"/>
      <c r="G988" s="88"/>
      <c r="H988" s="89"/>
    </row>
    <row r="989" spans="6:8" x14ac:dyDescent="0.2">
      <c r="F989" s="161"/>
      <c r="G989" s="88"/>
      <c r="H989" s="89"/>
    </row>
    <row r="990" spans="6:8" x14ac:dyDescent="0.2">
      <c r="F990" s="161"/>
      <c r="G990" s="88"/>
      <c r="H990" s="89"/>
    </row>
    <row r="991" spans="6:8" x14ac:dyDescent="0.2">
      <c r="F991" s="161"/>
      <c r="G991" s="88"/>
      <c r="H991" s="89"/>
    </row>
    <row r="992" spans="6:8" x14ac:dyDescent="0.2">
      <c r="F992" s="161"/>
      <c r="G992" s="88"/>
      <c r="H992" s="89"/>
    </row>
    <row r="993" spans="6:8" x14ac:dyDescent="0.2">
      <c r="F993" s="161"/>
      <c r="G993" s="88"/>
      <c r="H993" s="89"/>
    </row>
    <row r="994" spans="6:8" x14ac:dyDescent="0.2">
      <c r="F994" s="161"/>
      <c r="G994" s="88"/>
      <c r="H994" s="89"/>
    </row>
    <row r="995" spans="6:8" x14ac:dyDescent="0.2">
      <c r="F995" s="161"/>
      <c r="G995" s="88"/>
      <c r="H995" s="89"/>
    </row>
    <row r="996" spans="6:8" x14ac:dyDescent="0.2">
      <c r="F996" s="161"/>
      <c r="G996" s="88"/>
      <c r="H996" s="89"/>
    </row>
    <row r="997" spans="6:8" x14ac:dyDescent="0.2">
      <c r="F997" s="161"/>
      <c r="G997" s="88"/>
      <c r="H997" s="89"/>
    </row>
    <row r="998" spans="6:8" x14ac:dyDescent="0.2">
      <c r="F998" s="161"/>
      <c r="G998" s="88"/>
      <c r="H998" s="89"/>
    </row>
    <row r="999" spans="6:8" x14ac:dyDescent="0.2">
      <c r="F999" s="161"/>
      <c r="G999" s="88"/>
      <c r="H999" s="89"/>
    </row>
    <row r="1000" spans="6:8" x14ac:dyDescent="0.2">
      <c r="F1000" s="161"/>
      <c r="G1000" s="88"/>
      <c r="H1000" s="89"/>
    </row>
    <row r="1001" spans="6:8" x14ac:dyDescent="0.2">
      <c r="F1001" s="161"/>
      <c r="G1001" s="88"/>
      <c r="H1001" s="89"/>
    </row>
    <row r="1002" spans="6:8" x14ac:dyDescent="0.2">
      <c r="F1002" s="161"/>
      <c r="G1002" s="88"/>
      <c r="H1002" s="89"/>
    </row>
    <row r="1003" spans="6:8" x14ac:dyDescent="0.2">
      <c r="F1003" s="161"/>
      <c r="G1003" s="88"/>
      <c r="H1003" s="89"/>
    </row>
    <row r="1004" spans="6:8" x14ac:dyDescent="0.2">
      <c r="F1004" s="161"/>
      <c r="G1004" s="88"/>
      <c r="H1004" s="89"/>
    </row>
    <row r="1005" spans="6:8" x14ac:dyDescent="0.2">
      <c r="F1005" s="161"/>
      <c r="G1005" s="88"/>
      <c r="H1005" s="89"/>
    </row>
    <row r="1006" spans="6:8" x14ac:dyDescent="0.2">
      <c r="F1006" s="161"/>
      <c r="G1006" s="88"/>
      <c r="H1006" s="89"/>
    </row>
    <row r="1007" spans="6:8" x14ac:dyDescent="0.2">
      <c r="F1007" s="161"/>
      <c r="G1007" s="88"/>
      <c r="H1007" s="89"/>
    </row>
    <row r="1008" spans="6:8" x14ac:dyDescent="0.2">
      <c r="F1008" s="161"/>
      <c r="G1008" s="88"/>
      <c r="H1008" s="89"/>
    </row>
    <row r="1009" spans="6:8" x14ac:dyDescent="0.2">
      <c r="F1009" s="161"/>
      <c r="G1009" s="88"/>
      <c r="H1009" s="89"/>
    </row>
    <row r="1010" spans="6:8" x14ac:dyDescent="0.2">
      <c r="F1010" s="161"/>
      <c r="G1010" s="88"/>
      <c r="H1010" s="89"/>
    </row>
    <row r="1011" spans="6:8" x14ac:dyDescent="0.2">
      <c r="F1011" s="161"/>
      <c r="G1011" s="88"/>
      <c r="H1011" s="89"/>
    </row>
    <row r="1012" spans="6:8" x14ac:dyDescent="0.2">
      <c r="F1012" s="161"/>
      <c r="G1012" s="88"/>
      <c r="H1012" s="89"/>
    </row>
    <row r="1013" spans="6:8" x14ac:dyDescent="0.2">
      <c r="F1013" s="161"/>
      <c r="G1013" s="88"/>
      <c r="H1013" s="89"/>
    </row>
    <row r="1014" spans="6:8" x14ac:dyDescent="0.2">
      <c r="F1014" s="161"/>
      <c r="G1014" s="88"/>
      <c r="H1014" s="89"/>
    </row>
    <row r="1015" spans="6:8" x14ac:dyDescent="0.2">
      <c r="F1015" s="161"/>
      <c r="G1015" s="88"/>
      <c r="H1015" s="89"/>
    </row>
    <row r="1016" spans="6:8" x14ac:dyDescent="0.2">
      <c r="F1016" s="161"/>
      <c r="G1016" s="88"/>
      <c r="H1016" s="89"/>
    </row>
    <row r="1017" spans="6:8" x14ac:dyDescent="0.2">
      <c r="F1017" s="161"/>
      <c r="G1017" s="88"/>
      <c r="H1017" s="89"/>
    </row>
    <row r="1018" spans="6:8" x14ac:dyDescent="0.2">
      <c r="F1018" s="161"/>
      <c r="G1018" s="88"/>
      <c r="H1018" s="89"/>
    </row>
    <row r="1019" spans="6:8" x14ac:dyDescent="0.2">
      <c r="F1019" s="161"/>
      <c r="G1019" s="88"/>
      <c r="H1019" s="89"/>
    </row>
    <row r="1020" spans="6:8" x14ac:dyDescent="0.2">
      <c r="F1020" s="161"/>
      <c r="G1020" s="88"/>
      <c r="H1020" s="89"/>
    </row>
    <row r="1021" spans="6:8" x14ac:dyDescent="0.2">
      <c r="F1021" s="161"/>
      <c r="G1021" s="88"/>
      <c r="H1021" s="89"/>
    </row>
    <row r="1022" spans="6:8" x14ac:dyDescent="0.2">
      <c r="F1022" s="161"/>
      <c r="G1022" s="88"/>
      <c r="H1022" s="89"/>
    </row>
    <row r="1023" spans="6:8" x14ac:dyDescent="0.2">
      <c r="F1023" s="161"/>
      <c r="G1023" s="88"/>
      <c r="H1023" s="89"/>
    </row>
    <row r="1024" spans="6:8" x14ac:dyDescent="0.2">
      <c r="F1024" s="161"/>
      <c r="G1024" s="88"/>
      <c r="H1024" s="89"/>
    </row>
    <row r="1025" spans="6:8" x14ac:dyDescent="0.2">
      <c r="F1025" s="161"/>
      <c r="G1025" s="88"/>
      <c r="H1025" s="89"/>
    </row>
    <row r="1026" spans="6:8" x14ac:dyDescent="0.2">
      <c r="F1026" s="161"/>
      <c r="G1026" s="88"/>
      <c r="H1026" s="89"/>
    </row>
    <row r="1027" spans="6:8" x14ac:dyDescent="0.2">
      <c r="F1027" s="161"/>
      <c r="G1027" s="88"/>
      <c r="H1027" s="89"/>
    </row>
    <row r="1028" spans="6:8" x14ac:dyDescent="0.2">
      <c r="F1028" s="161"/>
      <c r="G1028" s="88"/>
      <c r="H1028" s="89"/>
    </row>
    <row r="1029" spans="6:8" x14ac:dyDescent="0.2">
      <c r="F1029" s="161"/>
      <c r="G1029" s="88"/>
      <c r="H1029" s="89"/>
    </row>
    <row r="1030" spans="6:8" x14ac:dyDescent="0.2">
      <c r="F1030" s="161"/>
      <c r="G1030" s="88"/>
      <c r="H1030" s="89"/>
    </row>
    <row r="1031" spans="6:8" x14ac:dyDescent="0.2">
      <c r="F1031" s="161"/>
      <c r="G1031" s="88"/>
      <c r="H1031" s="89"/>
    </row>
    <row r="1032" spans="6:8" x14ac:dyDescent="0.2">
      <c r="F1032" s="161"/>
      <c r="G1032" s="88"/>
      <c r="H1032" s="89"/>
    </row>
    <row r="1033" spans="6:8" x14ac:dyDescent="0.2">
      <c r="F1033" s="161"/>
      <c r="G1033" s="88"/>
      <c r="H1033" s="89"/>
    </row>
    <row r="1034" spans="6:8" x14ac:dyDescent="0.2">
      <c r="F1034" s="161"/>
      <c r="G1034" s="88"/>
      <c r="H1034" s="89"/>
    </row>
    <row r="1035" spans="6:8" x14ac:dyDescent="0.2">
      <c r="F1035" s="161"/>
      <c r="G1035" s="88"/>
      <c r="H1035" s="89"/>
    </row>
    <row r="1036" spans="6:8" x14ac:dyDescent="0.2">
      <c r="F1036" s="161"/>
      <c r="G1036" s="88"/>
      <c r="H1036" s="89"/>
    </row>
    <row r="1037" spans="6:8" x14ac:dyDescent="0.2">
      <c r="F1037" s="161"/>
      <c r="G1037" s="88"/>
      <c r="H1037" s="89"/>
    </row>
    <row r="1038" spans="6:8" x14ac:dyDescent="0.2">
      <c r="F1038" s="161"/>
      <c r="G1038" s="88"/>
      <c r="H1038" s="89"/>
    </row>
    <row r="1039" spans="6:8" x14ac:dyDescent="0.2">
      <c r="F1039" s="161"/>
      <c r="G1039" s="88"/>
      <c r="H1039" s="89"/>
    </row>
    <row r="1040" spans="6:8" x14ac:dyDescent="0.2">
      <c r="F1040" s="161"/>
      <c r="G1040" s="88"/>
      <c r="H1040" s="89"/>
    </row>
    <row r="1041" spans="6:8" x14ac:dyDescent="0.2">
      <c r="F1041" s="161"/>
      <c r="G1041" s="88"/>
      <c r="H1041" s="89"/>
    </row>
    <row r="1042" spans="6:8" x14ac:dyDescent="0.2">
      <c r="F1042" s="161"/>
      <c r="G1042" s="88"/>
      <c r="H1042" s="89"/>
    </row>
    <row r="1043" spans="6:8" x14ac:dyDescent="0.2">
      <c r="F1043" s="161"/>
      <c r="G1043" s="88"/>
      <c r="H1043" s="89"/>
    </row>
    <row r="1044" spans="6:8" x14ac:dyDescent="0.2">
      <c r="F1044" s="161"/>
      <c r="G1044" s="88"/>
      <c r="H1044" s="89"/>
    </row>
    <row r="1045" spans="6:8" x14ac:dyDescent="0.2">
      <c r="F1045" s="161"/>
      <c r="G1045" s="88"/>
      <c r="H1045" s="89"/>
    </row>
    <row r="1046" spans="6:8" x14ac:dyDescent="0.2">
      <c r="F1046" s="161"/>
      <c r="G1046" s="88"/>
      <c r="H1046" s="89"/>
    </row>
    <row r="1047" spans="6:8" x14ac:dyDescent="0.2">
      <c r="F1047" s="161"/>
      <c r="G1047" s="88"/>
      <c r="H1047" s="89"/>
    </row>
    <row r="1048" spans="6:8" x14ac:dyDescent="0.2">
      <c r="F1048" s="161"/>
      <c r="G1048" s="88"/>
      <c r="H1048" s="89"/>
    </row>
    <row r="1049" spans="6:8" x14ac:dyDescent="0.2">
      <c r="F1049" s="161"/>
      <c r="G1049" s="88"/>
      <c r="H1049" s="89"/>
    </row>
    <row r="1050" spans="6:8" x14ac:dyDescent="0.2">
      <c r="F1050" s="161"/>
      <c r="G1050" s="88"/>
      <c r="H1050" s="89"/>
    </row>
    <row r="1051" spans="6:8" x14ac:dyDescent="0.2">
      <c r="F1051" s="161"/>
      <c r="G1051" s="88"/>
      <c r="H1051" s="89"/>
    </row>
    <row r="1052" spans="6:8" x14ac:dyDescent="0.2">
      <c r="F1052" s="161"/>
      <c r="G1052" s="88"/>
      <c r="H1052" s="89"/>
    </row>
    <row r="1053" spans="6:8" x14ac:dyDescent="0.2">
      <c r="F1053" s="161"/>
      <c r="G1053" s="88"/>
      <c r="H1053" s="89"/>
    </row>
    <row r="1054" spans="6:8" x14ac:dyDescent="0.2">
      <c r="F1054" s="161"/>
      <c r="G1054" s="88"/>
      <c r="H1054" s="89"/>
    </row>
    <row r="1055" spans="6:8" x14ac:dyDescent="0.2">
      <c r="F1055" s="161"/>
      <c r="G1055" s="88"/>
      <c r="H1055" s="89"/>
    </row>
    <row r="1056" spans="6:8" x14ac:dyDescent="0.2">
      <c r="F1056" s="161"/>
      <c r="G1056" s="88"/>
      <c r="H1056" s="89"/>
    </row>
    <row r="1057" spans="6:8" x14ac:dyDescent="0.2">
      <c r="F1057" s="161"/>
      <c r="G1057" s="88"/>
      <c r="H1057" s="89"/>
    </row>
    <row r="1058" spans="6:8" x14ac:dyDescent="0.2">
      <c r="F1058" s="161"/>
      <c r="G1058" s="88"/>
      <c r="H1058" s="89"/>
    </row>
    <row r="1059" spans="6:8" x14ac:dyDescent="0.2">
      <c r="F1059" s="161"/>
      <c r="G1059" s="88"/>
      <c r="H1059" s="89"/>
    </row>
    <row r="1060" spans="6:8" x14ac:dyDescent="0.2">
      <c r="F1060" s="161"/>
      <c r="G1060" s="88"/>
      <c r="H1060" s="89"/>
    </row>
    <row r="1061" spans="6:8" x14ac:dyDescent="0.2">
      <c r="F1061" s="161"/>
      <c r="G1061" s="88"/>
      <c r="H1061" s="89"/>
    </row>
    <row r="1062" spans="6:8" x14ac:dyDescent="0.2">
      <c r="F1062" s="161"/>
      <c r="G1062" s="88"/>
      <c r="H1062" s="89"/>
    </row>
    <row r="1063" spans="6:8" x14ac:dyDescent="0.2">
      <c r="F1063" s="161"/>
      <c r="G1063" s="88"/>
      <c r="H1063" s="89"/>
    </row>
    <row r="1064" spans="6:8" x14ac:dyDescent="0.2">
      <c r="F1064" s="161"/>
      <c r="G1064" s="88"/>
      <c r="H1064" s="89"/>
    </row>
    <row r="1065" spans="6:8" x14ac:dyDescent="0.2">
      <c r="F1065" s="161"/>
      <c r="G1065" s="88"/>
      <c r="H1065" s="89"/>
    </row>
    <row r="1066" spans="6:8" x14ac:dyDescent="0.2">
      <c r="F1066" s="161"/>
      <c r="G1066" s="88"/>
      <c r="H1066" s="89"/>
    </row>
    <row r="1067" spans="6:8" x14ac:dyDescent="0.2">
      <c r="F1067" s="161"/>
      <c r="G1067" s="88"/>
      <c r="H1067" s="89"/>
    </row>
    <row r="1068" spans="6:8" x14ac:dyDescent="0.2">
      <c r="F1068" s="161"/>
      <c r="G1068" s="88"/>
      <c r="H1068" s="89"/>
    </row>
    <row r="1069" spans="6:8" x14ac:dyDescent="0.2">
      <c r="F1069" s="161"/>
      <c r="G1069" s="88"/>
      <c r="H1069" s="89"/>
    </row>
    <row r="1070" spans="6:8" x14ac:dyDescent="0.2">
      <c r="F1070" s="161"/>
      <c r="G1070" s="88"/>
      <c r="H1070" s="89"/>
    </row>
    <row r="1071" spans="6:8" x14ac:dyDescent="0.2">
      <c r="F1071" s="161"/>
      <c r="G1071" s="88"/>
      <c r="H1071" s="89"/>
    </row>
    <row r="1072" spans="6:8" x14ac:dyDescent="0.2">
      <c r="F1072" s="161"/>
      <c r="G1072" s="88"/>
      <c r="H1072" s="89"/>
    </row>
    <row r="1073" spans="6:8" x14ac:dyDescent="0.2">
      <c r="F1073" s="161"/>
      <c r="G1073" s="88"/>
      <c r="H1073" s="89"/>
    </row>
    <row r="1074" spans="6:8" x14ac:dyDescent="0.2">
      <c r="F1074" s="161"/>
      <c r="G1074" s="88"/>
      <c r="H1074" s="89"/>
    </row>
    <row r="1075" spans="6:8" x14ac:dyDescent="0.2">
      <c r="F1075" s="161"/>
      <c r="G1075" s="88"/>
      <c r="H1075" s="89"/>
    </row>
    <row r="1076" spans="6:8" x14ac:dyDescent="0.2">
      <c r="F1076" s="161"/>
      <c r="G1076" s="88"/>
      <c r="H1076" s="89"/>
    </row>
    <row r="1077" spans="6:8" x14ac:dyDescent="0.2">
      <c r="F1077" s="161"/>
      <c r="G1077" s="88"/>
      <c r="H1077" s="89"/>
    </row>
    <row r="1078" spans="6:8" x14ac:dyDescent="0.2">
      <c r="F1078" s="161"/>
      <c r="G1078" s="88"/>
      <c r="H1078" s="89"/>
    </row>
    <row r="1079" spans="6:8" x14ac:dyDescent="0.2">
      <c r="F1079" s="161"/>
      <c r="G1079" s="88"/>
      <c r="H1079" s="89"/>
    </row>
    <row r="1080" spans="6:8" x14ac:dyDescent="0.2">
      <c r="F1080" s="161"/>
      <c r="G1080" s="88"/>
      <c r="H1080" s="89"/>
    </row>
    <row r="1081" spans="6:8" x14ac:dyDescent="0.2">
      <c r="F1081" s="161"/>
      <c r="G1081" s="88"/>
      <c r="H1081" s="89"/>
    </row>
    <row r="1082" spans="6:8" x14ac:dyDescent="0.2">
      <c r="F1082" s="161"/>
      <c r="G1082" s="88"/>
      <c r="H1082" s="89"/>
    </row>
    <row r="1083" spans="6:8" x14ac:dyDescent="0.2">
      <c r="F1083" s="161"/>
      <c r="G1083" s="88"/>
      <c r="H1083" s="89"/>
    </row>
    <row r="1084" spans="6:8" x14ac:dyDescent="0.2">
      <c r="F1084" s="161"/>
      <c r="G1084" s="88"/>
      <c r="H1084" s="89"/>
    </row>
    <row r="1085" spans="6:8" x14ac:dyDescent="0.2">
      <c r="F1085" s="161"/>
      <c r="G1085" s="88"/>
      <c r="H1085" s="89"/>
    </row>
    <row r="1086" spans="6:8" x14ac:dyDescent="0.2">
      <c r="F1086" s="161"/>
      <c r="G1086" s="88"/>
      <c r="H1086" s="89"/>
    </row>
    <row r="1087" spans="6:8" x14ac:dyDescent="0.2">
      <c r="F1087" s="161"/>
      <c r="G1087" s="88"/>
      <c r="H1087" s="89"/>
    </row>
    <row r="1088" spans="6:8" x14ac:dyDescent="0.2">
      <c r="F1088" s="161"/>
      <c r="G1088" s="88"/>
      <c r="H1088" s="89"/>
    </row>
    <row r="1089" spans="6:8" x14ac:dyDescent="0.2">
      <c r="F1089" s="161"/>
      <c r="G1089" s="88"/>
      <c r="H1089" s="89"/>
    </row>
    <row r="1090" spans="6:8" x14ac:dyDescent="0.2">
      <c r="F1090" s="161"/>
      <c r="G1090" s="88"/>
      <c r="H1090" s="89"/>
    </row>
    <row r="1091" spans="6:8" x14ac:dyDescent="0.2">
      <c r="F1091" s="161"/>
      <c r="G1091" s="88"/>
      <c r="H1091" s="89"/>
    </row>
    <row r="1092" spans="6:8" x14ac:dyDescent="0.2">
      <c r="F1092" s="161"/>
      <c r="G1092" s="88"/>
      <c r="H1092" s="89"/>
    </row>
    <row r="1093" spans="6:8" x14ac:dyDescent="0.2">
      <c r="F1093" s="161"/>
      <c r="G1093" s="88"/>
      <c r="H1093" s="89"/>
    </row>
    <row r="1094" spans="6:8" x14ac:dyDescent="0.2">
      <c r="F1094" s="161"/>
      <c r="G1094" s="88"/>
      <c r="H1094" s="89"/>
    </row>
    <row r="1095" spans="6:8" x14ac:dyDescent="0.2">
      <c r="F1095" s="161"/>
      <c r="G1095" s="88"/>
      <c r="H1095" s="89"/>
    </row>
    <row r="1096" spans="6:8" x14ac:dyDescent="0.2">
      <c r="F1096" s="161"/>
      <c r="G1096" s="88"/>
      <c r="H1096" s="89"/>
    </row>
    <row r="1097" spans="6:8" x14ac:dyDescent="0.2">
      <c r="F1097" s="161"/>
      <c r="G1097" s="88"/>
      <c r="H1097" s="89"/>
    </row>
    <row r="1098" spans="6:8" x14ac:dyDescent="0.2">
      <c r="F1098" s="161"/>
      <c r="G1098" s="88"/>
      <c r="H1098" s="89"/>
    </row>
    <row r="1099" spans="6:8" x14ac:dyDescent="0.2">
      <c r="F1099" s="161"/>
      <c r="G1099" s="88"/>
      <c r="H1099" s="89"/>
    </row>
    <row r="1100" spans="6:8" x14ac:dyDescent="0.2">
      <c r="F1100" s="161"/>
      <c r="G1100" s="88"/>
      <c r="H1100" s="89"/>
    </row>
    <row r="1101" spans="6:8" x14ac:dyDescent="0.2">
      <c r="F1101" s="161"/>
      <c r="G1101" s="88"/>
      <c r="H1101" s="89"/>
    </row>
    <row r="1102" spans="6:8" x14ac:dyDescent="0.2">
      <c r="F1102" s="161"/>
      <c r="G1102" s="88"/>
      <c r="H1102" s="89"/>
    </row>
    <row r="1103" spans="6:8" x14ac:dyDescent="0.2">
      <c r="F1103" s="161"/>
      <c r="G1103" s="88"/>
      <c r="H1103" s="89"/>
    </row>
    <row r="1104" spans="6:8" x14ac:dyDescent="0.2">
      <c r="F1104" s="161"/>
      <c r="G1104" s="88"/>
      <c r="H1104" s="89"/>
    </row>
    <row r="1105" spans="6:8" x14ac:dyDescent="0.2">
      <c r="F1105" s="161"/>
      <c r="G1105" s="88"/>
      <c r="H1105" s="89"/>
    </row>
    <row r="1106" spans="6:8" x14ac:dyDescent="0.2">
      <c r="F1106" s="161"/>
      <c r="G1106" s="88"/>
      <c r="H1106" s="89"/>
    </row>
    <row r="1107" spans="6:8" x14ac:dyDescent="0.2">
      <c r="F1107" s="161"/>
      <c r="G1107" s="88"/>
      <c r="H1107" s="89"/>
    </row>
    <row r="1108" spans="6:8" x14ac:dyDescent="0.2">
      <c r="F1108" s="161"/>
      <c r="G1108" s="88"/>
      <c r="H1108" s="89"/>
    </row>
    <row r="1109" spans="6:8" x14ac:dyDescent="0.2">
      <c r="F1109" s="161"/>
      <c r="G1109" s="88"/>
      <c r="H1109" s="89"/>
    </row>
    <row r="1110" spans="6:8" x14ac:dyDescent="0.2">
      <c r="F1110" s="161"/>
      <c r="G1110" s="88"/>
      <c r="H1110" s="89"/>
    </row>
    <row r="1111" spans="6:8" x14ac:dyDescent="0.2">
      <c r="F1111" s="161"/>
      <c r="G1111" s="88"/>
      <c r="H1111" s="89"/>
    </row>
    <row r="1112" spans="6:8" x14ac:dyDescent="0.2">
      <c r="F1112" s="161"/>
      <c r="G1112" s="88"/>
      <c r="H1112" s="89"/>
    </row>
    <row r="1113" spans="6:8" x14ac:dyDescent="0.2">
      <c r="F1113" s="161"/>
      <c r="G1113" s="88"/>
      <c r="H1113" s="89"/>
    </row>
    <row r="1114" spans="6:8" x14ac:dyDescent="0.2">
      <c r="F1114" s="161"/>
      <c r="G1114" s="88"/>
      <c r="H1114" s="89"/>
    </row>
    <row r="1115" spans="6:8" x14ac:dyDescent="0.2">
      <c r="F1115" s="161"/>
      <c r="G1115" s="88"/>
      <c r="H1115" s="89"/>
    </row>
    <row r="1116" spans="6:8" x14ac:dyDescent="0.2">
      <c r="F1116" s="161"/>
      <c r="G1116" s="88"/>
      <c r="H1116" s="89"/>
    </row>
    <row r="1117" spans="6:8" x14ac:dyDescent="0.2">
      <c r="F1117" s="161"/>
      <c r="G1117" s="88"/>
      <c r="H1117" s="89"/>
    </row>
    <row r="1118" spans="6:8" x14ac:dyDescent="0.2">
      <c r="F1118" s="161"/>
      <c r="G1118" s="88"/>
      <c r="H1118" s="89"/>
    </row>
    <row r="1119" spans="6:8" x14ac:dyDescent="0.2">
      <c r="F1119" s="161"/>
      <c r="G1119" s="88"/>
      <c r="H1119" s="89"/>
    </row>
    <row r="1120" spans="6:8" x14ac:dyDescent="0.2">
      <c r="F1120" s="161"/>
      <c r="G1120" s="88"/>
      <c r="H1120" s="89"/>
    </row>
    <row r="1121" spans="6:8" x14ac:dyDescent="0.2">
      <c r="F1121" s="161"/>
      <c r="G1121" s="88"/>
      <c r="H1121" s="89"/>
    </row>
    <row r="1122" spans="6:8" x14ac:dyDescent="0.2">
      <c r="F1122" s="161"/>
      <c r="G1122" s="88"/>
      <c r="H1122" s="89"/>
    </row>
    <row r="1123" spans="6:8" x14ac:dyDescent="0.2">
      <c r="F1123" s="161"/>
      <c r="G1123" s="88"/>
      <c r="H1123" s="89"/>
    </row>
    <row r="1124" spans="6:8" x14ac:dyDescent="0.2">
      <c r="F1124" s="161"/>
      <c r="G1124" s="88"/>
      <c r="H1124" s="89"/>
    </row>
    <row r="1125" spans="6:8" x14ac:dyDescent="0.2">
      <c r="F1125" s="161"/>
      <c r="G1125" s="88"/>
      <c r="H1125" s="89"/>
    </row>
    <row r="1126" spans="6:8" x14ac:dyDescent="0.2">
      <c r="F1126" s="161"/>
      <c r="G1126" s="88"/>
      <c r="H1126" s="89"/>
    </row>
    <row r="1127" spans="6:8" x14ac:dyDescent="0.2">
      <c r="F1127" s="161"/>
      <c r="G1127" s="88"/>
      <c r="H1127" s="89"/>
    </row>
    <row r="1128" spans="6:8" x14ac:dyDescent="0.2">
      <c r="F1128" s="161"/>
      <c r="G1128" s="88"/>
      <c r="H1128" s="89"/>
    </row>
    <row r="1129" spans="6:8" x14ac:dyDescent="0.2">
      <c r="F1129" s="161"/>
      <c r="G1129" s="88"/>
      <c r="H1129" s="89"/>
    </row>
    <row r="1130" spans="6:8" x14ac:dyDescent="0.2">
      <c r="F1130" s="161"/>
      <c r="G1130" s="88"/>
      <c r="H1130" s="89"/>
    </row>
    <row r="1131" spans="6:8" x14ac:dyDescent="0.2">
      <c r="F1131" s="161"/>
      <c r="G1131" s="88"/>
      <c r="H1131" s="89"/>
    </row>
    <row r="1132" spans="6:8" x14ac:dyDescent="0.2">
      <c r="F1132" s="161"/>
      <c r="G1132" s="88"/>
      <c r="H1132" s="89"/>
    </row>
    <row r="1133" spans="6:8" x14ac:dyDescent="0.2">
      <c r="F1133" s="161"/>
      <c r="G1133" s="88"/>
      <c r="H1133" s="89"/>
    </row>
    <row r="1134" spans="6:8" x14ac:dyDescent="0.2">
      <c r="F1134" s="161"/>
      <c r="G1134" s="88"/>
      <c r="H1134" s="89"/>
    </row>
    <row r="1135" spans="6:8" x14ac:dyDescent="0.2">
      <c r="F1135" s="161"/>
      <c r="G1135" s="88"/>
      <c r="H1135" s="89"/>
    </row>
    <row r="1136" spans="6:8" x14ac:dyDescent="0.2">
      <c r="F1136" s="161"/>
      <c r="G1136" s="88"/>
      <c r="H1136" s="89"/>
    </row>
    <row r="1137" spans="6:8" x14ac:dyDescent="0.2">
      <c r="F1137" s="161"/>
      <c r="G1137" s="88"/>
      <c r="H1137" s="89"/>
    </row>
    <row r="1138" spans="6:8" x14ac:dyDescent="0.2">
      <c r="F1138" s="161"/>
      <c r="G1138" s="88"/>
      <c r="H1138" s="89"/>
    </row>
    <row r="1139" spans="6:8" x14ac:dyDescent="0.2">
      <c r="F1139" s="161"/>
      <c r="G1139" s="88"/>
      <c r="H1139" s="89"/>
    </row>
    <row r="1140" spans="6:8" x14ac:dyDescent="0.2">
      <c r="F1140" s="161"/>
      <c r="G1140" s="88"/>
      <c r="H1140" s="89"/>
    </row>
    <row r="1141" spans="6:8" x14ac:dyDescent="0.2">
      <c r="F1141" s="161"/>
      <c r="G1141" s="88"/>
      <c r="H1141" s="89"/>
    </row>
    <row r="1142" spans="6:8" x14ac:dyDescent="0.2">
      <c r="F1142" s="161"/>
      <c r="G1142" s="88"/>
      <c r="H1142" s="89"/>
    </row>
    <row r="1143" spans="6:8" x14ac:dyDescent="0.2">
      <c r="F1143" s="161"/>
      <c r="G1143" s="88"/>
      <c r="H1143" s="89"/>
    </row>
    <row r="1144" spans="6:8" x14ac:dyDescent="0.2">
      <c r="F1144" s="161"/>
      <c r="G1144" s="88"/>
      <c r="H1144" s="89"/>
    </row>
    <row r="1145" spans="6:8" x14ac:dyDescent="0.2">
      <c r="F1145" s="161"/>
      <c r="G1145" s="88"/>
      <c r="H1145" s="89"/>
    </row>
    <row r="1146" spans="6:8" x14ac:dyDescent="0.2">
      <c r="F1146" s="161"/>
      <c r="G1146" s="88"/>
      <c r="H1146" s="89"/>
    </row>
    <row r="1147" spans="6:8" x14ac:dyDescent="0.2">
      <c r="F1147" s="161"/>
      <c r="G1147" s="88"/>
      <c r="H1147" s="89"/>
    </row>
    <row r="1148" spans="6:8" x14ac:dyDescent="0.2">
      <c r="F1148" s="161"/>
      <c r="G1148" s="88"/>
      <c r="H1148" s="89"/>
    </row>
    <row r="1149" spans="6:8" x14ac:dyDescent="0.2">
      <c r="F1149" s="161"/>
      <c r="G1149" s="88"/>
      <c r="H1149" s="89"/>
    </row>
    <row r="1150" spans="6:8" x14ac:dyDescent="0.2">
      <c r="F1150" s="161"/>
      <c r="G1150" s="88"/>
      <c r="H1150" s="89"/>
    </row>
    <row r="1151" spans="6:8" x14ac:dyDescent="0.2">
      <c r="F1151" s="161"/>
      <c r="G1151" s="88"/>
      <c r="H1151" s="89"/>
    </row>
    <row r="1152" spans="6:8" x14ac:dyDescent="0.2">
      <c r="F1152" s="161"/>
      <c r="G1152" s="88"/>
      <c r="H1152" s="89"/>
    </row>
    <row r="1153" spans="6:8" x14ac:dyDescent="0.2">
      <c r="F1153" s="161"/>
      <c r="G1153" s="88"/>
      <c r="H1153" s="89"/>
    </row>
    <row r="1154" spans="6:8" x14ac:dyDescent="0.2">
      <c r="F1154" s="161"/>
      <c r="G1154" s="88"/>
      <c r="H1154" s="89"/>
    </row>
    <row r="1155" spans="6:8" x14ac:dyDescent="0.2">
      <c r="F1155" s="161"/>
      <c r="G1155" s="88"/>
      <c r="H1155" s="89"/>
    </row>
    <row r="1156" spans="6:8" x14ac:dyDescent="0.2">
      <c r="F1156" s="161"/>
      <c r="G1156" s="88"/>
      <c r="H1156" s="89"/>
    </row>
    <row r="1157" spans="6:8" x14ac:dyDescent="0.2">
      <c r="F1157" s="161"/>
      <c r="G1157" s="88"/>
      <c r="H1157" s="89"/>
    </row>
    <row r="1158" spans="6:8" x14ac:dyDescent="0.2">
      <c r="F1158" s="161"/>
      <c r="G1158" s="88"/>
      <c r="H1158" s="89"/>
    </row>
    <row r="1159" spans="6:8" x14ac:dyDescent="0.2">
      <c r="F1159" s="161"/>
      <c r="G1159" s="88"/>
      <c r="H1159" s="89"/>
    </row>
    <row r="1160" spans="6:8" x14ac:dyDescent="0.2">
      <c r="F1160" s="161"/>
      <c r="G1160" s="88"/>
      <c r="H1160" s="89"/>
    </row>
    <row r="1161" spans="6:8" x14ac:dyDescent="0.2">
      <c r="F1161" s="161"/>
      <c r="G1161" s="88"/>
      <c r="H1161" s="89"/>
    </row>
    <row r="1162" spans="6:8" x14ac:dyDescent="0.2">
      <c r="F1162" s="161"/>
      <c r="G1162" s="88"/>
      <c r="H1162" s="89"/>
    </row>
    <row r="1163" spans="6:8" x14ac:dyDescent="0.2">
      <c r="F1163" s="161"/>
      <c r="G1163" s="88"/>
      <c r="H1163" s="89"/>
    </row>
    <row r="1164" spans="6:8" x14ac:dyDescent="0.2">
      <c r="F1164" s="161"/>
      <c r="G1164" s="88"/>
      <c r="H1164" s="89"/>
    </row>
    <row r="1165" spans="6:8" x14ac:dyDescent="0.2">
      <c r="F1165" s="161"/>
      <c r="G1165" s="88"/>
      <c r="H1165" s="89"/>
    </row>
    <row r="1166" spans="6:8" x14ac:dyDescent="0.2">
      <c r="F1166" s="161"/>
      <c r="G1166" s="88"/>
      <c r="H1166" s="89"/>
    </row>
    <row r="1167" spans="6:8" x14ac:dyDescent="0.2">
      <c r="F1167" s="161"/>
      <c r="G1167" s="88"/>
      <c r="H1167" s="89"/>
    </row>
    <row r="1168" spans="6:8" x14ac:dyDescent="0.2">
      <c r="F1168" s="161"/>
      <c r="G1168" s="88"/>
      <c r="H1168" s="89"/>
    </row>
    <row r="1169" spans="6:8" x14ac:dyDescent="0.2">
      <c r="F1169" s="161"/>
      <c r="G1169" s="88"/>
      <c r="H1169" s="89"/>
    </row>
    <row r="1170" spans="6:8" x14ac:dyDescent="0.2">
      <c r="F1170" s="161"/>
      <c r="G1170" s="88"/>
      <c r="H1170" s="89"/>
    </row>
    <row r="1171" spans="6:8" x14ac:dyDescent="0.2">
      <c r="F1171" s="161"/>
      <c r="G1171" s="88"/>
      <c r="H1171" s="89"/>
    </row>
    <row r="1172" spans="6:8" x14ac:dyDescent="0.2">
      <c r="F1172" s="161"/>
      <c r="G1172" s="88"/>
      <c r="H1172" s="89"/>
    </row>
    <row r="1173" spans="6:8" x14ac:dyDescent="0.2">
      <c r="F1173" s="161"/>
      <c r="G1173" s="88"/>
      <c r="H1173" s="89"/>
    </row>
    <row r="1174" spans="6:8" x14ac:dyDescent="0.2">
      <c r="F1174" s="161"/>
      <c r="G1174" s="88"/>
      <c r="H1174" s="89"/>
    </row>
    <row r="1175" spans="6:8" x14ac:dyDescent="0.2">
      <c r="F1175" s="161"/>
      <c r="G1175" s="88"/>
      <c r="H1175" s="89"/>
    </row>
    <row r="1176" spans="6:8" x14ac:dyDescent="0.2">
      <c r="F1176" s="161"/>
      <c r="G1176" s="88"/>
      <c r="H1176" s="89"/>
    </row>
    <row r="1177" spans="6:8" x14ac:dyDescent="0.2">
      <c r="F1177" s="161"/>
      <c r="G1177" s="88"/>
      <c r="H1177" s="89"/>
    </row>
    <row r="1178" spans="6:8" x14ac:dyDescent="0.2">
      <c r="F1178" s="161"/>
      <c r="G1178" s="88"/>
      <c r="H1178" s="89"/>
    </row>
    <row r="1179" spans="6:8" x14ac:dyDescent="0.2">
      <c r="F1179" s="161"/>
      <c r="G1179" s="88"/>
      <c r="H1179" s="89"/>
    </row>
    <row r="1180" spans="6:8" x14ac:dyDescent="0.2">
      <c r="F1180" s="161"/>
      <c r="G1180" s="88"/>
      <c r="H1180" s="89"/>
    </row>
    <row r="1181" spans="6:8" x14ac:dyDescent="0.2">
      <c r="F1181" s="161"/>
      <c r="G1181" s="88"/>
      <c r="H1181" s="89"/>
    </row>
    <row r="1182" spans="6:8" x14ac:dyDescent="0.2">
      <c r="F1182" s="161"/>
      <c r="G1182" s="88"/>
      <c r="H1182" s="89"/>
    </row>
    <row r="1183" spans="6:8" x14ac:dyDescent="0.2">
      <c r="F1183" s="161"/>
      <c r="G1183" s="88"/>
      <c r="H1183" s="89"/>
    </row>
    <row r="1184" spans="6:8" x14ac:dyDescent="0.2">
      <c r="F1184" s="161"/>
      <c r="G1184" s="88"/>
      <c r="H1184" s="89"/>
    </row>
    <row r="1185" spans="6:8" x14ac:dyDescent="0.2">
      <c r="F1185" s="161"/>
      <c r="G1185" s="88"/>
      <c r="H1185" s="89"/>
    </row>
    <row r="1186" spans="6:8" x14ac:dyDescent="0.2">
      <c r="F1186" s="161"/>
      <c r="G1186" s="88"/>
      <c r="H1186" s="89"/>
    </row>
    <row r="1187" spans="6:8" x14ac:dyDescent="0.2">
      <c r="F1187" s="161"/>
      <c r="G1187" s="88"/>
      <c r="H1187" s="89"/>
    </row>
    <row r="1188" spans="6:8" x14ac:dyDescent="0.2">
      <c r="F1188" s="161"/>
      <c r="G1188" s="88"/>
      <c r="H1188" s="89"/>
    </row>
    <row r="1189" spans="6:8" x14ac:dyDescent="0.2">
      <c r="F1189" s="161"/>
      <c r="G1189" s="88"/>
      <c r="H1189" s="89"/>
    </row>
    <row r="1190" spans="6:8" x14ac:dyDescent="0.2">
      <c r="F1190" s="161"/>
      <c r="G1190" s="88"/>
      <c r="H1190" s="89"/>
    </row>
    <row r="1191" spans="6:8" x14ac:dyDescent="0.2">
      <c r="F1191" s="161"/>
      <c r="G1191" s="88"/>
      <c r="H1191" s="89"/>
    </row>
    <row r="1192" spans="6:8" x14ac:dyDescent="0.2">
      <c r="F1192" s="161"/>
      <c r="G1192" s="88"/>
      <c r="H1192" s="89"/>
    </row>
    <row r="1193" spans="6:8" x14ac:dyDescent="0.2">
      <c r="F1193" s="161"/>
      <c r="G1193" s="88"/>
      <c r="H1193" s="89"/>
    </row>
    <row r="1194" spans="6:8" x14ac:dyDescent="0.2">
      <c r="F1194" s="161"/>
      <c r="G1194" s="88"/>
      <c r="H1194" s="89"/>
    </row>
    <row r="1195" spans="6:8" x14ac:dyDescent="0.2">
      <c r="F1195" s="161"/>
      <c r="G1195" s="88"/>
      <c r="H1195" s="89"/>
    </row>
    <row r="1196" spans="6:8" x14ac:dyDescent="0.2">
      <c r="F1196" s="161"/>
      <c r="G1196" s="88"/>
      <c r="H1196" s="89"/>
    </row>
    <row r="1197" spans="6:8" x14ac:dyDescent="0.2">
      <c r="F1197" s="161"/>
      <c r="G1197" s="88"/>
      <c r="H1197" s="89"/>
    </row>
    <row r="1198" spans="6:8" x14ac:dyDescent="0.2">
      <c r="F1198" s="161"/>
      <c r="G1198" s="88"/>
      <c r="H1198" s="89"/>
    </row>
    <row r="1199" spans="6:8" x14ac:dyDescent="0.2">
      <c r="F1199" s="161"/>
      <c r="G1199" s="88"/>
      <c r="H1199" s="89"/>
    </row>
    <row r="1200" spans="6:8" x14ac:dyDescent="0.2">
      <c r="F1200" s="161"/>
      <c r="G1200" s="88"/>
      <c r="H1200" s="89"/>
    </row>
    <row r="1201" spans="6:8" x14ac:dyDescent="0.2">
      <c r="F1201" s="161"/>
      <c r="G1201" s="88"/>
      <c r="H1201" s="89"/>
    </row>
    <row r="1202" spans="6:8" x14ac:dyDescent="0.2">
      <c r="F1202" s="161"/>
      <c r="G1202" s="88"/>
      <c r="H1202" s="89"/>
    </row>
    <row r="1203" spans="6:8" x14ac:dyDescent="0.2">
      <c r="F1203" s="161"/>
      <c r="G1203" s="88"/>
      <c r="H1203" s="89"/>
    </row>
    <row r="1204" spans="6:8" x14ac:dyDescent="0.2">
      <c r="F1204" s="161"/>
      <c r="G1204" s="88"/>
      <c r="H1204" s="89"/>
    </row>
    <row r="1205" spans="6:8" x14ac:dyDescent="0.2">
      <c r="F1205" s="161"/>
      <c r="G1205" s="88"/>
      <c r="H1205" s="89"/>
    </row>
    <row r="1206" spans="6:8" x14ac:dyDescent="0.2">
      <c r="F1206" s="161"/>
      <c r="G1206" s="88"/>
      <c r="H1206" s="89"/>
    </row>
    <row r="1207" spans="6:8" x14ac:dyDescent="0.2">
      <c r="F1207" s="161"/>
      <c r="G1207" s="88"/>
      <c r="H1207" s="89"/>
    </row>
    <row r="1208" spans="6:8" x14ac:dyDescent="0.2">
      <c r="F1208" s="161"/>
      <c r="G1208" s="88"/>
      <c r="H1208" s="89"/>
    </row>
    <row r="1209" spans="6:8" x14ac:dyDescent="0.2">
      <c r="F1209" s="161"/>
      <c r="G1209" s="88"/>
      <c r="H1209" s="89"/>
    </row>
    <row r="1210" spans="6:8" x14ac:dyDescent="0.2">
      <c r="F1210" s="161"/>
      <c r="G1210" s="88"/>
      <c r="H1210" s="89"/>
    </row>
    <row r="1211" spans="6:8" x14ac:dyDescent="0.2">
      <c r="F1211" s="161"/>
      <c r="G1211" s="88"/>
      <c r="H1211" s="89"/>
    </row>
    <row r="1212" spans="6:8" x14ac:dyDescent="0.2">
      <c r="F1212" s="161"/>
      <c r="G1212" s="88"/>
      <c r="H1212" s="89"/>
    </row>
    <row r="1213" spans="6:8" x14ac:dyDescent="0.2">
      <c r="F1213" s="161"/>
      <c r="G1213" s="88"/>
      <c r="H1213" s="89"/>
    </row>
    <row r="1214" spans="6:8" x14ac:dyDescent="0.2">
      <c r="F1214" s="161"/>
      <c r="G1214" s="88"/>
      <c r="H1214" s="89"/>
    </row>
    <row r="1215" spans="6:8" x14ac:dyDescent="0.2">
      <c r="F1215" s="161"/>
      <c r="G1215" s="88"/>
      <c r="H1215" s="89"/>
    </row>
    <row r="1216" spans="6:8" x14ac:dyDescent="0.2">
      <c r="F1216" s="161"/>
      <c r="G1216" s="88"/>
      <c r="H1216" s="89"/>
    </row>
    <row r="1217" spans="6:8" x14ac:dyDescent="0.2">
      <c r="F1217" s="161"/>
      <c r="G1217" s="88"/>
      <c r="H1217" s="89"/>
    </row>
    <row r="1218" spans="6:8" x14ac:dyDescent="0.2">
      <c r="F1218" s="161"/>
      <c r="G1218" s="88"/>
      <c r="H1218" s="89"/>
    </row>
    <row r="1219" spans="6:8" x14ac:dyDescent="0.2">
      <c r="F1219" s="161"/>
      <c r="G1219" s="88"/>
      <c r="H1219" s="89"/>
    </row>
    <row r="1220" spans="6:8" x14ac:dyDescent="0.2">
      <c r="F1220" s="161"/>
      <c r="G1220" s="88"/>
      <c r="H1220" s="89"/>
    </row>
    <row r="1221" spans="6:8" x14ac:dyDescent="0.2">
      <c r="F1221" s="161"/>
      <c r="G1221" s="88"/>
      <c r="H1221" s="89"/>
    </row>
    <row r="1222" spans="6:8" x14ac:dyDescent="0.2">
      <c r="F1222" s="161"/>
      <c r="G1222" s="88"/>
      <c r="H1222" s="89"/>
    </row>
    <row r="1223" spans="6:8" x14ac:dyDescent="0.2">
      <c r="F1223" s="161"/>
      <c r="G1223" s="88"/>
      <c r="H1223" s="89"/>
    </row>
    <row r="1224" spans="6:8" x14ac:dyDescent="0.2">
      <c r="F1224" s="161"/>
      <c r="G1224" s="88"/>
      <c r="H1224" s="89"/>
    </row>
    <row r="1225" spans="6:8" x14ac:dyDescent="0.2">
      <c r="F1225" s="161"/>
      <c r="G1225" s="88"/>
      <c r="H1225" s="89"/>
    </row>
    <row r="1226" spans="6:8" x14ac:dyDescent="0.2">
      <c r="F1226" s="161"/>
      <c r="G1226" s="88"/>
      <c r="H1226" s="89"/>
    </row>
    <row r="1227" spans="6:8" x14ac:dyDescent="0.2">
      <c r="F1227" s="161"/>
      <c r="G1227" s="88"/>
      <c r="H1227" s="89"/>
    </row>
    <row r="1228" spans="6:8" x14ac:dyDescent="0.2">
      <c r="F1228" s="161"/>
      <c r="G1228" s="88"/>
      <c r="H1228" s="89"/>
    </row>
    <row r="1229" spans="6:8" x14ac:dyDescent="0.2">
      <c r="F1229" s="161"/>
      <c r="G1229" s="88"/>
      <c r="H1229" s="89"/>
    </row>
    <row r="1230" spans="6:8" x14ac:dyDescent="0.2">
      <c r="F1230" s="161"/>
      <c r="G1230" s="88"/>
      <c r="H1230" s="89"/>
    </row>
    <row r="1231" spans="6:8" x14ac:dyDescent="0.2">
      <c r="F1231" s="161"/>
      <c r="G1231" s="88"/>
      <c r="H1231" s="89"/>
    </row>
    <row r="1232" spans="6:8" x14ac:dyDescent="0.2">
      <c r="F1232" s="161"/>
      <c r="G1232" s="88"/>
      <c r="H1232" s="89"/>
    </row>
    <row r="1233" spans="6:8" x14ac:dyDescent="0.2">
      <c r="F1233" s="161"/>
      <c r="G1233" s="88"/>
      <c r="H1233" s="89"/>
    </row>
    <row r="1234" spans="6:8" x14ac:dyDescent="0.2">
      <c r="F1234" s="161"/>
      <c r="G1234" s="88"/>
      <c r="H1234" s="89"/>
    </row>
    <row r="1235" spans="6:8" x14ac:dyDescent="0.2">
      <c r="F1235" s="161"/>
      <c r="G1235" s="88"/>
      <c r="H1235" s="89"/>
    </row>
    <row r="1236" spans="6:8" x14ac:dyDescent="0.2">
      <c r="F1236" s="161"/>
      <c r="G1236" s="88"/>
      <c r="H1236" s="89"/>
    </row>
    <row r="1237" spans="6:8" x14ac:dyDescent="0.2">
      <c r="F1237" s="161"/>
      <c r="G1237" s="88"/>
      <c r="H1237" s="89"/>
    </row>
    <row r="1238" spans="6:8" x14ac:dyDescent="0.2">
      <c r="F1238" s="161"/>
      <c r="G1238" s="88"/>
      <c r="H1238" s="89"/>
    </row>
    <row r="1239" spans="6:8" x14ac:dyDescent="0.2">
      <c r="F1239" s="161"/>
      <c r="G1239" s="88"/>
      <c r="H1239" s="89"/>
    </row>
    <row r="1240" spans="6:8" x14ac:dyDescent="0.2">
      <c r="F1240" s="161"/>
      <c r="G1240" s="88"/>
      <c r="H1240" s="89"/>
    </row>
    <row r="1241" spans="6:8" x14ac:dyDescent="0.2">
      <c r="F1241" s="161"/>
      <c r="G1241" s="88"/>
      <c r="H1241" s="89"/>
    </row>
    <row r="1242" spans="6:8" x14ac:dyDescent="0.2">
      <c r="F1242" s="161"/>
      <c r="G1242" s="88"/>
      <c r="H1242" s="89"/>
    </row>
    <row r="1243" spans="6:8" x14ac:dyDescent="0.2">
      <c r="F1243" s="161"/>
      <c r="G1243" s="88"/>
      <c r="H1243" s="89"/>
    </row>
    <row r="1244" spans="6:8" x14ac:dyDescent="0.2">
      <c r="F1244" s="161"/>
      <c r="G1244" s="88"/>
      <c r="H1244" s="89"/>
    </row>
    <row r="1245" spans="6:8" x14ac:dyDescent="0.2">
      <c r="F1245" s="161"/>
      <c r="G1245" s="88"/>
      <c r="H1245" s="89"/>
    </row>
    <row r="1246" spans="6:8" x14ac:dyDescent="0.2">
      <c r="F1246" s="161"/>
      <c r="G1246" s="88"/>
      <c r="H1246" s="89"/>
    </row>
    <row r="1247" spans="6:8" x14ac:dyDescent="0.2">
      <c r="F1247" s="161"/>
      <c r="G1247" s="88"/>
      <c r="H1247" s="89"/>
    </row>
    <row r="1248" spans="6:8" x14ac:dyDescent="0.2">
      <c r="F1248" s="161"/>
      <c r="G1248" s="88"/>
      <c r="H1248" s="89"/>
    </row>
    <row r="1249" spans="6:8" x14ac:dyDescent="0.2">
      <c r="F1249" s="161"/>
      <c r="G1249" s="88"/>
      <c r="H1249" s="89"/>
    </row>
    <row r="1250" spans="6:8" x14ac:dyDescent="0.2">
      <c r="F1250" s="161"/>
      <c r="G1250" s="88"/>
      <c r="H1250" s="89"/>
    </row>
    <row r="1251" spans="6:8" x14ac:dyDescent="0.2">
      <c r="F1251" s="161"/>
      <c r="G1251" s="88"/>
      <c r="H1251" s="89"/>
    </row>
    <row r="1252" spans="6:8" x14ac:dyDescent="0.2">
      <c r="F1252" s="161"/>
      <c r="G1252" s="88"/>
      <c r="H1252" s="89"/>
    </row>
    <row r="1253" spans="6:8" x14ac:dyDescent="0.2">
      <c r="F1253" s="161"/>
      <c r="G1253" s="88"/>
      <c r="H1253" s="89"/>
    </row>
    <row r="1254" spans="6:8" x14ac:dyDescent="0.2">
      <c r="F1254" s="161"/>
      <c r="G1254" s="88"/>
      <c r="H1254" s="89"/>
    </row>
    <row r="1255" spans="6:8" x14ac:dyDescent="0.2">
      <c r="F1255" s="161"/>
      <c r="G1255" s="88"/>
      <c r="H1255" s="89"/>
    </row>
    <row r="1256" spans="6:8" x14ac:dyDescent="0.2">
      <c r="F1256" s="161"/>
      <c r="G1256" s="88"/>
      <c r="H1256" s="89"/>
    </row>
    <row r="1257" spans="6:8" x14ac:dyDescent="0.2">
      <c r="F1257" s="161"/>
      <c r="G1257" s="88"/>
      <c r="H1257" s="89"/>
    </row>
    <row r="1258" spans="6:8" x14ac:dyDescent="0.2">
      <c r="F1258" s="161"/>
      <c r="G1258" s="88"/>
      <c r="H1258" s="89"/>
    </row>
    <row r="1259" spans="6:8" x14ac:dyDescent="0.2">
      <c r="F1259" s="161"/>
      <c r="G1259" s="88"/>
      <c r="H1259" s="89"/>
    </row>
    <row r="1260" spans="6:8" x14ac:dyDescent="0.2">
      <c r="F1260" s="161"/>
      <c r="G1260" s="88"/>
      <c r="H1260" s="89"/>
    </row>
    <row r="1261" spans="6:8" x14ac:dyDescent="0.2">
      <c r="F1261" s="161"/>
      <c r="G1261" s="88"/>
      <c r="H1261" s="89"/>
    </row>
    <row r="1262" spans="6:8" x14ac:dyDescent="0.2">
      <c r="F1262" s="161"/>
      <c r="G1262" s="88"/>
      <c r="H1262" s="89"/>
    </row>
    <row r="1263" spans="6:8" x14ac:dyDescent="0.2">
      <c r="F1263" s="161"/>
      <c r="G1263" s="88"/>
      <c r="H1263" s="89"/>
    </row>
    <row r="1264" spans="6:8" x14ac:dyDescent="0.2">
      <c r="F1264" s="161"/>
      <c r="G1264" s="88"/>
      <c r="H1264" s="89"/>
    </row>
    <row r="1265" spans="6:8" x14ac:dyDescent="0.2">
      <c r="F1265" s="161"/>
      <c r="G1265" s="88"/>
      <c r="H1265" s="89"/>
    </row>
    <row r="1266" spans="6:8" x14ac:dyDescent="0.2">
      <c r="F1266" s="161"/>
      <c r="G1266" s="88"/>
      <c r="H1266" s="89"/>
    </row>
    <row r="1267" spans="6:8" x14ac:dyDescent="0.2">
      <c r="F1267" s="161"/>
      <c r="G1267" s="88"/>
      <c r="H1267" s="89"/>
    </row>
    <row r="1268" spans="6:8" x14ac:dyDescent="0.2">
      <c r="F1268" s="161"/>
      <c r="G1268" s="88"/>
      <c r="H1268" s="89"/>
    </row>
    <row r="1269" spans="6:8" x14ac:dyDescent="0.2">
      <c r="F1269" s="161"/>
      <c r="G1269" s="88"/>
      <c r="H1269" s="89"/>
    </row>
    <row r="1270" spans="6:8" x14ac:dyDescent="0.2">
      <c r="F1270" s="161"/>
      <c r="G1270" s="88"/>
      <c r="H1270" s="89"/>
    </row>
    <row r="1271" spans="6:8" x14ac:dyDescent="0.2">
      <c r="F1271" s="161"/>
      <c r="G1271" s="88"/>
      <c r="H1271" s="89"/>
    </row>
    <row r="1272" spans="6:8" x14ac:dyDescent="0.2">
      <c r="F1272" s="161"/>
      <c r="G1272" s="88"/>
      <c r="H1272" s="89"/>
    </row>
    <row r="1273" spans="6:8" x14ac:dyDescent="0.2">
      <c r="F1273" s="161"/>
      <c r="G1273" s="88"/>
      <c r="H1273" s="89"/>
    </row>
    <row r="1274" spans="6:8" x14ac:dyDescent="0.2">
      <c r="F1274" s="161"/>
      <c r="G1274" s="88"/>
      <c r="H1274" s="89"/>
    </row>
    <row r="1275" spans="6:8" x14ac:dyDescent="0.2">
      <c r="F1275" s="161"/>
      <c r="G1275" s="88"/>
      <c r="H1275" s="89"/>
    </row>
    <row r="1276" spans="6:8" x14ac:dyDescent="0.2">
      <c r="F1276" s="161"/>
      <c r="G1276" s="88"/>
      <c r="H1276" s="89"/>
    </row>
    <row r="1277" spans="6:8" x14ac:dyDescent="0.2">
      <c r="F1277" s="161"/>
      <c r="G1277" s="88"/>
      <c r="H1277" s="89"/>
    </row>
    <row r="1278" spans="6:8" x14ac:dyDescent="0.2">
      <c r="F1278" s="161"/>
      <c r="G1278" s="88"/>
      <c r="H1278" s="89"/>
    </row>
    <row r="1279" spans="6:8" x14ac:dyDescent="0.2">
      <c r="F1279" s="161"/>
      <c r="G1279" s="88"/>
      <c r="H1279" s="89"/>
    </row>
    <row r="1280" spans="6:8" x14ac:dyDescent="0.2">
      <c r="F1280" s="161"/>
      <c r="G1280" s="88"/>
      <c r="H1280" s="89"/>
    </row>
    <row r="1281" spans="6:8" x14ac:dyDescent="0.2">
      <c r="F1281" s="161"/>
      <c r="G1281" s="88"/>
      <c r="H1281" s="89"/>
    </row>
    <row r="1282" spans="6:8" x14ac:dyDescent="0.2">
      <c r="F1282" s="161"/>
      <c r="G1282" s="88"/>
      <c r="H1282" s="89"/>
    </row>
    <row r="1283" spans="6:8" x14ac:dyDescent="0.2">
      <c r="F1283" s="161"/>
      <c r="G1283" s="88"/>
      <c r="H1283" s="89"/>
    </row>
    <row r="1284" spans="6:8" x14ac:dyDescent="0.2">
      <c r="F1284" s="161"/>
      <c r="G1284" s="88"/>
      <c r="H1284" s="89"/>
    </row>
    <row r="1285" spans="6:8" x14ac:dyDescent="0.2">
      <c r="F1285" s="161"/>
      <c r="G1285" s="88"/>
      <c r="H1285" s="89"/>
    </row>
    <row r="1286" spans="6:8" x14ac:dyDescent="0.2">
      <c r="F1286" s="161"/>
      <c r="G1286" s="88"/>
      <c r="H1286" s="89"/>
    </row>
    <row r="1287" spans="6:8" x14ac:dyDescent="0.2">
      <c r="F1287" s="161"/>
      <c r="G1287" s="88"/>
      <c r="H1287" s="89"/>
    </row>
    <row r="1288" spans="6:8" x14ac:dyDescent="0.2">
      <c r="F1288" s="161"/>
      <c r="G1288" s="88"/>
      <c r="H1288" s="89"/>
    </row>
    <row r="1289" spans="6:8" x14ac:dyDescent="0.2">
      <c r="F1289" s="161"/>
      <c r="G1289" s="88"/>
      <c r="H1289" s="89"/>
    </row>
    <row r="1290" spans="6:8" x14ac:dyDescent="0.2">
      <c r="F1290" s="161"/>
      <c r="G1290" s="88"/>
      <c r="H1290" s="89"/>
    </row>
    <row r="1291" spans="6:8" x14ac:dyDescent="0.2">
      <c r="F1291" s="161"/>
      <c r="G1291" s="88"/>
      <c r="H1291" s="89"/>
    </row>
    <row r="1292" spans="6:8" x14ac:dyDescent="0.2">
      <c r="F1292" s="161"/>
      <c r="G1292" s="88"/>
      <c r="H1292" s="89"/>
    </row>
    <row r="1293" spans="6:8" x14ac:dyDescent="0.2">
      <c r="F1293" s="161"/>
      <c r="G1293" s="88"/>
      <c r="H1293" s="89"/>
    </row>
    <row r="1294" spans="6:8" x14ac:dyDescent="0.2">
      <c r="F1294" s="161"/>
      <c r="G1294" s="88"/>
      <c r="H1294" s="89"/>
    </row>
    <row r="1295" spans="6:8" x14ac:dyDescent="0.2">
      <c r="F1295" s="161"/>
      <c r="G1295" s="88"/>
      <c r="H1295" s="89"/>
    </row>
    <row r="1296" spans="6:8" x14ac:dyDescent="0.2">
      <c r="F1296" s="161"/>
      <c r="G1296" s="88"/>
      <c r="H1296" s="89"/>
    </row>
    <row r="1297" spans="6:8" x14ac:dyDescent="0.2">
      <c r="F1297" s="161"/>
      <c r="G1297" s="88"/>
      <c r="H1297" s="89"/>
    </row>
    <row r="1298" spans="6:8" x14ac:dyDescent="0.2">
      <c r="F1298" s="161"/>
      <c r="G1298" s="88"/>
      <c r="H1298" s="89"/>
    </row>
    <row r="1299" spans="6:8" x14ac:dyDescent="0.2">
      <c r="F1299" s="161"/>
      <c r="G1299" s="88"/>
      <c r="H1299" s="89"/>
    </row>
    <row r="1300" spans="6:8" x14ac:dyDescent="0.2">
      <c r="F1300" s="161"/>
      <c r="G1300" s="88"/>
      <c r="H1300" s="89"/>
    </row>
    <row r="1301" spans="6:8" x14ac:dyDescent="0.2">
      <c r="F1301" s="161"/>
      <c r="G1301" s="88"/>
      <c r="H1301" s="89"/>
    </row>
    <row r="1302" spans="6:8" x14ac:dyDescent="0.2">
      <c r="F1302" s="161"/>
      <c r="G1302" s="88"/>
      <c r="H1302" s="89"/>
    </row>
    <row r="1303" spans="6:8" x14ac:dyDescent="0.2">
      <c r="F1303" s="161"/>
      <c r="G1303" s="88"/>
      <c r="H1303" s="89"/>
    </row>
    <row r="1304" spans="6:8" x14ac:dyDescent="0.2">
      <c r="F1304" s="161"/>
      <c r="G1304" s="88"/>
      <c r="H1304" s="89"/>
    </row>
    <row r="1305" spans="6:8" x14ac:dyDescent="0.2">
      <c r="F1305" s="161"/>
      <c r="G1305" s="88"/>
      <c r="H1305" s="89"/>
    </row>
    <row r="1306" spans="6:8" x14ac:dyDescent="0.2">
      <c r="F1306" s="161"/>
      <c r="G1306" s="88"/>
      <c r="H1306" s="89"/>
    </row>
    <row r="1307" spans="6:8" x14ac:dyDescent="0.2">
      <c r="F1307" s="161"/>
      <c r="G1307" s="88"/>
      <c r="H1307" s="89"/>
    </row>
    <row r="1308" spans="6:8" x14ac:dyDescent="0.2">
      <c r="F1308" s="161"/>
      <c r="G1308" s="88"/>
      <c r="H1308" s="89"/>
    </row>
    <row r="1309" spans="6:8" x14ac:dyDescent="0.2">
      <c r="F1309" s="161"/>
      <c r="G1309" s="88"/>
      <c r="H1309" s="89"/>
    </row>
    <row r="1310" spans="6:8" x14ac:dyDescent="0.2">
      <c r="F1310" s="161"/>
      <c r="G1310" s="88"/>
      <c r="H1310" s="89"/>
    </row>
    <row r="1311" spans="6:8" x14ac:dyDescent="0.2">
      <c r="F1311" s="161"/>
      <c r="G1311" s="88"/>
      <c r="H1311" s="89"/>
    </row>
    <row r="1312" spans="6:8" x14ac:dyDescent="0.2">
      <c r="F1312" s="161"/>
      <c r="G1312" s="88"/>
      <c r="H1312" s="89"/>
    </row>
    <row r="1313" spans="6:8" x14ac:dyDescent="0.2">
      <c r="F1313" s="161"/>
      <c r="G1313" s="88"/>
      <c r="H1313" s="89"/>
    </row>
    <row r="1314" spans="6:8" x14ac:dyDescent="0.2">
      <c r="F1314" s="161"/>
      <c r="G1314" s="88"/>
      <c r="H1314" s="89"/>
    </row>
    <row r="1315" spans="6:8" x14ac:dyDescent="0.2">
      <c r="F1315" s="161"/>
      <c r="G1315" s="88"/>
      <c r="H1315" s="89"/>
    </row>
    <row r="1316" spans="6:8" x14ac:dyDescent="0.2">
      <c r="F1316" s="161"/>
      <c r="G1316" s="88"/>
      <c r="H1316" s="89"/>
    </row>
    <row r="1317" spans="6:8" x14ac:dyDescent="0.2">
      <c r="F1317" s="161"/>
      <c r="G1317" s="88"/>
      <c r="H1317" s="89"/>
    </row>
    <row r="1318" spans="6:8" x14ac:dyDescent="0.2">
      <c r="F1318" s="161"/>
      <c r="G1318" s="88"/>
      <c r="H1318" s="89"/>
    </row>
    <row r="1319" spans="6:8" x14ac:dyDescent="0.2">
      <c r="F1319" s="161"/>
      <c r="G1319" s="88"/>
      <c r="H1319" s="89"/>
    </row>
    <row r="1320" spans="6:8" x14ac:dyDescent="0.2">
      <c r="F1320" s="161"/>
      <c r="G1320" s="88"/>
      <c r="H1320" s="89"/>
    </row>
    <row r="1321" spans="6:8" x14ac:dyDescent="0.2">
      <c r="F1321" s="161"/>
      <c r="G1321" s="88"/>
      <c r="H1321" s="89"/>
    </row>
    <row r="1322" spans="6:8" x14ac:dyDescent="0.2">
      <c r="F1322" s="161"/>
      <c r="G1322" s="88"/>
      <c r="H1322" s="89"/>
    </row>
    <row r="1323" spans="6:8" x14ac:dyDescent="0.2">
      <c r="F1323" s="161"/>
      <c r="G1323" s="88"/>
      <c r="H1323" s="89"/>
    </row>
    <row r="1324" spans="6:8" x14ac:dyDescent="0.2">
      <c r="F1324" s="161"/>
      <c r="G1324" s="88"/>
      <c r="H1324" s="89"/>
    </row>
    <row r="1325" spans="6:8" x14ac:dyDescent="0.2">
      <c r="F1325" s="161"/>
      <c r="G1325" s="88"/>
      <c r="H1325" s="89"/>
    </row>
    <row r="1326" spans="6:8" x14ac:dyDescent="0.2">
      <c r="F1326" s="161"/>
      <c r="G1326" s="88"/>
      <c r="H1326" s="89"/>
    </row>
    <row r="1327" spans="6:8" x14ac:dyDescent="0.2">
      <c r="F1327" s="161"/>
      <c r="G1327" s="88"/>
      <c r="H1327" s="89"/>
    </row>
    <row r="1328" spans="6:8" x14ac:dyDescent="0.2">
      <c r="F1328" s="161"/>
      <c r="G1328" s="88"/>
      <c r="H1328" s="89"/>
    </row>
    <row r="1329" spans="6:8" x14ac:dyDescent="0.2">
      <c r="F1329" s="161"/>
      <c r="G1329" s="88"/>
      <c r="H1329" s="89"/>
    </row>
    <row r="1330" spans="6:8" x14ac:dyDescent="0.2">
      <c r="F1330" s="161"/>
      <c r="G1330" s="88"/>
      <c r="H1330" s="89"/>
    </row>
    <row r="1331" spans="6:8" x14ac:dyDescent="0.2">
      <c r="F1331" s="161"/>
      <c r="G1331" s="88"/>
      <c r="H1331" s="89"/>
    </row>
    <row r="1332" spans="6:8" x14ac:dyDescent="0.2">
      <c r="F1332" s="161"/>
      <c r="G1332" s="88"/>
      <c r="H1332" s="89"/>
    </row>
    <row r="1333" spans="6:8" x14ac:dyDescent="0.2">
      <c r="F1333" s="161"/>
      <c r="G1333" s="88"/>
      <c r="H1333" s="89"/>
    </row>
    <row r="1334" spans="6:8" x14ac:dyDescent="0.2">
      <c r="F1334" s="161"/>
      <c r="G1334" s="88"/>
      <c r="H1334" s="89"/>
    </row>
    <row r="1335" spans="6:8" x14ac:dyDescent="0.2">
      <c r="F1335" s="161"/>
      <c r="G1335" s="88"/>
      <c r="H1335" s="89"/>
    </row>
    <row r="1336" spans="6:8" x14ac:dyDescent="0.2">
      <c r="F1336" s="161"/>
      <c r="G1336" s="88"/>
      <c r="H1336" s="89"/>
    </row>
    <row r="1337" spans="6:8" x14ac:dyDescent="0.2">
      <c r="F1337" s="161"/>
      <c r="G1337" s="88"/>
      <c r="H1337" s="89"/>
    </row>
    <row r="1338" spans="6:8" x14ac:dyDescent="0.2">
      <c r="F1338" s="161"/>
      <c r="G1338" s="88"/>
      <c r="H1338" s="89"/>
    </row>
    <row r="1339" spans="6:8" x14ac:dyDescent="0.2">
      <c r="F1339" s="161"/>
      <c r="G1339" s="88"/>
      <c r="H1339" s="89"/>
    </row>
    <row r="1340" spans="6:8" x14ac:dyDescent="0.2">
      <c r="F1340" s="161"/>
      <c r="G1340" s="88"/>
      <c r="H1340" s="89"/>
    </row>
    <row r="1341" spans="6:8" x14ac:dyDescent="0.2">
      <c r="F1341" s="161"/>
      <c r="G1341" s="88"/>
      <c r="H1341" s="89"/>
    </row>
    <row r="1342" spans="6:8" x14ac:dyDescent="0.2">
      <c r="F1342" s="161"/>
      <c r="G1342" s="88"/>
      <c r="H1342" s="89"/>
    </row>
    <row r="1343" spans="6:8" x14ac:dyDescent="0.2">
      <c r="F1343" s="161"/>
      <c r="G1343" s="88"/>
      <c r="H1343" s="89"/>
    </row>
    <row r="1344" spans="6:8" x14ac:dyDescent="0.2">
      <c r="F1344" s="161"/>
      <c r="G1344" s="88"/>
      <c r="H1344" s="89"/>
    </row>
    <row r="1345" spans="6:8" x14ac:dyDescent="0.2">
      <c r="F1345" s="161"/>
      <c r="G1345" s="88"/>
      <c r="H1345" s="89"/>
    </row>
    <row r="1346" spans="6:8" x14ac:dyDescent="0.2">
      <c r="F1346" s="161"/>
      <c r="G1346" s="88"/>
      <c r="H1346" s="89"/>
    </row>
    <row r="1347" spans="6:8" x14ac:dyDescent="0.2">
      <c r="F1347" s="161"/>
      <c r="G1347" s="88"/>
      <c r="H1347" s="89"/>
    </row>
    <row r="1348" spans="6:8" x14ac:dyDescent="0.2">
      <c r="F1348" s="161"/>
      <c r="G1348" s="88"/>
      <c r="H1348" s="89"/>
    </row>
    <row r="1349" spans="6:8" x14ac:dyDescent="0.2">
      <c r="F1349" s="161"/>
      <c r="G1349" s="88"/>
      <c r="H1349" s="89"/>
    </row>
    <row r="1350" spans="6:8" x14ac:dyDescent="0.2">
      <c r="F1350" s="161"/>
      <c r="G1350" s="88"/>
      <c r="H1350" s="89"/>
    </row>
    <row r="1351" spans="6:8" x14ac:dyDescent="0.2">
      <c r="F1351" s="161"/>
      <c r="G1351" s="88"/>
      <c r="H1351" s="89"/>
    </row>
    <row r="1352" spans="6:8" x14ac:dyDescent="0.2">
      <c r="F1352" s="161"/>
      <c r="G1352" s="88"/>
      <c r="H1352" s="89"/>
    </row>
    <row r="1353" spans="6:8" x14ac:dyDescent="0.2">
      <c r="F1353" s="161"/>
      <c r="G1353" s="88"/>
      <c r="H1353" s="89"/>
    </row>
    <row r="1354" spans="6:8" x14ac:dyDescent="0.2">
      <c r="F1354" s="161"/>
      <c r="G1354" s="88"/>
      <c r="H1354" s="89"/>
    </row>
    <row r="1355" spans="6:8" x14ac:dyDescent="0.2">
      <c r="F1355" s="161"/>
      <c r="G1355" s="88"/>
      <c r="H1355" s="89"/>
    </row>
    <row r="1356" spans="6:8" x14ac:dyDescent="0.2">
      <c r="F1356" s="161"/>
      <c r="G1356" s="88"/>
      <c r="H1356" s="89"/>
    </row>
    <row r="1357" spans="6:8" x14ac:dyDescent="0.2">
      <c r="F1357" s="161"/>
      <c r="G1357" s="88"/>
      <c r="H1357" s="89"/>
    </row>
    <row r="1358" spans="6:8" x14ac:dyDescent="0.2">
      <c r="F1358" s="161"/>
      <c r="G1358" s="88"/>
      <c r="H1358" s="89"/>
    </row>
    <row r="1359" spans="6:8" x14ac:dyDescent="0.2">
      <c r="F1359" s="161"/>
      <c r="G1359" s="88"/>
      <c r="H1359" s="89"/>
    </row>
    <row r="1360" spans="6:8" x14ac:dyDescent="0.2">
      <c r="F1360" s="161"/>
      <c r="G1360" s="88"/>
      <c r="H1360" s="89"/>
    </row>
    <row r="1361" spans="6:8" x14ac:dyDescent="0.2">
      <c r="F1361" s="161"/>
      <c r="G1361" s="88"/>
      <c r="H1361" s="89"/>
    </row>
    <row r="1362" spans="6:8" x14ac:dyDescent="0.2">
      <c r="F1362" s="161"/>
      <c r="G1362" s="88"/>
      <c r="H1362" s="89"/>
    </row>
    <row r="1363" spans="6:8" x14ac:dyDescent="0.2">
      <c r="F1363" s="161"/>
      <c r="G1363" s="88"/>
      <c r="H1363" s="89"/>
    </row>
    <row r="1364" spans="6:8" x14ac:dyDescent="0.2">
      <c r="F1364" s="161"/>
      <c r="G1364" s="88"/>
      <c r="H1364" s="89"/>
    </row>
    <row r="1365" spans="6:8" x14ac:dyDescent="0.2">
      <c r="F1365" s="161"/>
      <c r="G1365" s="88"/>
      <c r="H1365" s="89"/>
    </row>
    <row r="1366" spans="6:8" x14ac:dyDescent="0.2">
      <c r="F1366" s="161"/>
      <c r="G1366" s="88"/>
      <c r="H1366" s="89"/>
    </row>
    <row r="1367" spans="6:8" x14ac:dyDescent="0.2">
      <c r="F1367" s="161"/>
      <c r="G1367" s="88"/>
      <c r="H1367" s="89"/>
    </row>
    <row r="1368" spans="6:8" x14ac:dyDescent="0.2">
      <c r="F1368" s="161"/>
      <c r="G1368" s="88"/>
      <c r="H1368" s="89"/>
    </row>
    <row r="1369" spans="6:8" x14ac:dyDescent="0.2">
      <c r="F1369" s="161"/>
      <c r="G1369" s="88"/>
      <c r="H1369" s="89"/>
    </row>
    <row r="1370" spans="6:8" x14ac:dyDescent="0.2">
      <c r="F1370" s="161"/>
      <c r="G1370" s="88"/>
      <c r="H1370" s="89"/>
    </row>
    <row r="1371" spans="6:8" x14ac:dyDescent="0.2">
      <c r="F1371" s="161"/>
      <c r="G1371" s="88"/>
      <c r="H1371" s="89"/>
    </row>
    <row r="1372" spans="6:8" x14ac:dyDescent="0.2">
      <c r="F1372" s="161"/>
      <c r="G1372" s="88"/>
      <c r="H1372" s="89"/>
    </row>
    <row r="1373" spans="6:8" x14ac:dyDescent="0.2">
      <c r="F1373" s="161"/>
      <c r="G1373" s="88"/>
      <c r="H1373" s="89"/>
    </row>
    <row r="1374" spans="6:8" x14ac:dyDescent="0.2">
      <c r="F1374" s="161"/>
      <c r="G1374" s="88"/>
      <c r="H1374" s="89"/>
    </row>
    <row r="1375" spans="6:8" x14ac:dyDescent="0.2">
      <c r="F1375" s="161"/>
      <c r="G1375" s="88"/>
      <c r="H1375" s="89"/>
    </row>
    <row r="1376" spans="6:8" x14ac:dyDescent="0.2">
      <c r="F1376" s="161"/>
      <c r="G1376" s="88"/>
      <c r="H1376" s="89"/>
    </row>
    <row r="1377" spans="6:8" x14ac:dyDescent="0.2">
      <c r="F1377" s="161"/>
      <c r="G1377" s="88"/>
      <c r="H1377" s="89"/>
    </row>
    <row r="1378" spans="6:8" x14ac:dyDescent="0.2">
      <c r="F1378" s="161"/>
      <c r="G1378" s="88"/>
      <c r="H1378" s="89"/>
    </row>
    <row r="1379" spans="6:8" x14ac:dyDescent="0.2">
      <c r="F1379" s="161"/>
      <c r="G1379" s="88"/>
      <c r="H1379" s="89"/>
    </row>
    <row r="1380" spans="6:8" x14ac:dyDescent="0.2">
      <c r="F1380" s="161"/>
      <c r="G1380" s="88"/>
      <c r="H1380" s="89"/>
    </row>
    <row r="1381" spans="6:8" x14ac:dyDescent="0.2">
      <c r="F1381" s="161"/>
      <c r="G1381" s="88"/>
      <c r="H1381" s="89"/>
    </row>
    <row r="1382" spans="6:8" x14ac:dyDescent="0.2">
      <c r="F1382" s="161"/>
      <c r="G1382" s="88"/>
      <c r="H1382" s="89"/>
    </row>
    <row r="1383" spans="6:8" x14ac:dyDescent="0.2">
      <c r="F1383" s="161"/>
      <c r="G1383" s="88"/>
      <c r="H1383" s="89"/>
    </row>
    <row r="1384" spans="6:8" x14ac:dyDescent="0.2">
      <c r="F1384" s="161"/>
      <c r="G1384" s="88"/>
      <c r="H1384" s="89"/>
    </row>
    <row r="1385" spans="6:8" x14ac:dyDescent="0.2">
      <c r="F1385" s="161"/>
      <c r="G1385" s="88"/>
      <c r="H1385" s="89"/>
    </row>
    <row r="1386" spans="6:8" x14ac:dyDescent="0.2">
      <c r="F1386" s="161"/>
      <c r="G1386" s="88"/>
      <c r="H1386" s="89"/>
    </row>
    <row r="1387" spans="6:8" x14ac:dyDescent="0.2">
      <c r="F1387" s="161"/>
      <c r="G1387" s="88"/>
      <c r="H1387" s="89"/>
    </row>
    <row r="1388" spans="6:8" x14ac:dyDescent="0.2">
      <c r="F1388" s="161"/>
      <c r="G1388" s="88"/>
      <c r="H1388" s="89"/>
    </row>
    <row r="1389" spans="6:8" x14ac:dyDescent="0.2">
      <c r="F1389" s="161"/>
      <c r="G1389" s="88"/>
      <c r="H1389" s="89"/>
    </row>
    <row r="1390" spans="6:8" x14ac:dyDescent="0.2">
      <c r="F1390" s="161"/>
      <c r="G1390" s="88"/>
      <c r="H1390" s="89"/>
    </row>
    <row r="1391" spans="6:8" x14ac:dyDescent="0.2">
      <c r="F1391" s="161"/>
      <c r="G1391" s="88"/>
      <c r="H1391" s="89"/>
    </row>
    <row r="1392" spans="6:8" x14ac:dyDescent="0.2">
      <c r="F1392" s="161"/>
      <c r="G1392" s="88"/>
      <c r="H1392" s="89"/>
    </row>
    <row r="1393" spans="6:8" x14ac:dyDescent="0.2">
      <c r="F1393" s="161"/>
      <c r="G1393" s="88"/>
      <c r="H1393" s="89"/>
    </row>
    <row r="1394" spans="6:8" x14ac:dyDescent="0.2">
      <c r="F1394" s="161"/>
      <c r="G1394" s="88"/>
      <c r="H1394" s="89"/>
    </row>
    <row r="1395" spans="6:8" x14ac:dyDescent="0.2">
      <c r="F1395" s="161"/>
      <c r="G1395" s="88"/>
      <c r="H1395" s="89"/>
    </row>
    <row r="1396" spans="6:8" x14ac:dyDescent="0.2">
      <c r="F1396" s="161"/>
      <c r="G1396" s="88"/>
      <c r="H1396" s="89"/>
    </row>
    <row r="1397" spans="6:8" x14ac:dyDescent="0.2">
      <c r="F1397" s="161"/>
      <c r="G1397" s="88"/>
      <c r="H1397" s="89"/>
    </row>
    <row r="1398" spans="6:8" x14ac:dyDescent="0.2">
      <c r="F1398" s="161"/>
      <c r="G1398" s="88"/>
      <c r="H1398" s="89"/>
    </row>
    <row r="1399" spans="6:8" x14ac:dyDescent="0.2">
      <c r="F1399" s="161"/>
      <c r="G1399" s="88"/>
      <c r="H1399" s="89"/>
    </row>
    <row r="1400" spans="6:8" x14ac:dyDescent="0.2">
      <c r="F1400" s="161"/>
      <c r="G1400" s="88"/>
      <c r="H1400" s="89"/>
    </row>
    <row r="1401" spans="6:8" x14ac:dyDescent="0.2">
      <c r="F1401" s="161"/>
      <c r="G1401" s="88"/>
      <c r="H1401" s="89"/>
    </row>
    <row r="1402" spans="6:8" x14ac:dyDescent="0.2">
      <c r="F1402" s="161"/>
      <c r="G1402" s="88"/>
      <c r="H1402" s="89"/>
    </row>
    <row r="1403" spans="6:8" x14ac:dyDescent="0.2">
      <c r="F1403" s="161"/>
      <c r="G1403" s="88"/>
      <c r="H1403" s="89"/>
    </row>
    <row r="1404" spans="6:8" x14ac:dyDescent="0.2">
      <c r="F1404" s="161"/>
      <c r="G1404" s="88"/>
      <c r="H1404" s="89"/>
    </row>
    <row r="1405" spans="6:8" x14ac:dyDescent="0.2">
      <c r="F1405" s="161"/>
      <c r="G1405" s="88"/>
      <c r="H1405" s="89"/>
    </row>
    <row r="1406" spans="6:8" x14ac:dyDescent="0.2">
      <c r="F1406" s="161"/>
      <c r="G1406" s="88"/>
      <c r="H1406" s="89"/>
    </row>
    <row r="1407" spans="6:8" x14ac:dyDescent="0.2">
      <c r="F1407" s="161"/>
      <c r="G1407" s="88"/>
      <c r="H1407" s="89"/>
    </row>
    <row r="1408" spans="6:8" x14ac:dyDescent="0.2">
      <c r="F1408" s="161"/>
      <c r="G1408" s="88"/>
      <c r="H1408" s="89"/>
    </row>
    <row r="1409" spans="6:8" x14ac:dyDescent="0.2">
      <c r="F1409" s="161"/>
      <c r="G1409" s="88"/>
      <c r="H1409" s="89"/>
    </row>
    <row r="1410" spans="6:8" x14ac:dyDescent="0.2">
      <c r="F1410" s="161"/>
      <c r="G1410" s="88"/>
      <c r="H1410" s="89"/>
    </row>
    <row r="1411" spans="6:8" x14ac:dyDescent="0.2">
      <c r="F1411" s="161"/>
      <c r="G1411" s="88"/>
      <c r="H1411" s="89"/>
    </row>
    <row r="1412" spans="6:8" x14ac:dyDescent="0.2">
      <c r="F1412" s="161"/>
      <c r="G1412" s="88"/>
      <c r="H1412" s="89"/>
    </row>
    <row r="1413" spans="6:8" x14ac:dyDescent="0.2">
      <c r="F1413" s="161"/>
      <c r="G1413" s="88"/>
      <c r="H1413" s="89"/>
    </row>
    <row r="1414" spans="6:8" x14ac:dyDescent="0.2">
      <c r="F1414" s="161"/>
      <c r="G1414" s="88"/>
      <c r="H1414" s="89"/>
    </row>
    <row r="1415" spans="6:8" x14ac:dyDescent="0.2">
      <c r="F1415" s="161"/>
      <c r="G1415" s="88"/>
      <c r="H1415" s="89"/>
    </row>
    <row r="1416" spans="6:8" x14ac:dyDescent="0.2">
      <c r="F1416" s="161"/>
      <c r="G1416" s="88"/>
      <c r="H1416" s="89"/>
    </row>
    <row r="1417" spans="6:8" x14ac:dyDescent="0.2">
      <c r="F1417" s="161"/>
      <c r="G1417" s="88"/>
      <c r="H1417" s="89"/>
    </row>
    <row r="1418" spans="6:8" x14ac:dyDescent="0.2">
      <c r="F1418" s="161"/>
      <c r="G1418" s="88"/>
      <c r="H1418" s="89"/>
    </row>
    <row r="1419" spans="6:8" x14ac:dyDescent="0.2">
      <c r="F1419" s="161"/>
      <c r="G1419" s="88"/>
      <c r="H1419" s="89"/>
    </row>
    <row r="1420" spans="6:8" x14ac:dyDescent="0.2">
      <c r="F1420" s="161"/>
      <c r="G1420" s="88"/>
      <c r="H1420" s="89"/>
    </row>
    <row r="1421" spans="6:8" x14ac:dyDescent="0.2">
      <c r="F1421" s="161"/>
      <c r="G1421" s="88"/>
      <c r="H1421" s="89"/>
    </row>
    <row r="1422" spans="6:8" x14ac:dyDescent="0.2">
      <c r="F1422" s="161"/>
      <c r="G1422" s="88"/>
      <c r="H1422" s="89"/>
    </row>
    <row r="1423" spans="6:8" x14ac:dyDescent="0.2">
      <c r="F1423" s="161"/>
      <c r="G1423" s="88"/>
      <c r="H1423" s="89"/>
    </row>
    <row r="1424" spans="6:8" x14ac:dyDescent="0.2">
      <c r="F1424" s="161"/>
      <c r="G1424" s="88"/>
      <c r="H1424" s="89"/>
    </row>
    <row r="1425" spans="6:8" x14ac:dyDescent="0.2">
      <c r="F1425" s="161"/>
      <c r="G1425" s="88"/>
      <c r="H1425" s="89"/>
    </row>
    <row r="1426" spans="6:8" x14ac:dyDescent="0.2">
      <c r="F1426" s="161"/>
      <c r="G1426" s="88"/>
      <c r="H1426" s="89"/>
    </row>
    <row r="1427" spans="6:8" x14ac:dyDescent="0.2">
      <c r="F1427" s="161"/>
      <c r="G1427" s="88"/>
      <c r="H1427" s="89"/>
    </row>
    <row r="1428" spans="6:8" x14ac:dyDescent="0.2">
      <c r="F1428" s="161"/>
      <c r="G1428" s="88"/>
      <c r="H1428" s="89"/>
    </row>
    <row r="1429" spans="6:8" x14ac:dyDescent="0.2">
      <c r="F1429" s="161"/>
      <c r="G1429" s="88"/>
      <c r="H1429" s="89"/>
    </row>
    <row r="1430" spans="6:8" x14ac:dyDescent="0.2">
      <c r="F1430" s="161"/>
      <c r="G1430" s="88"/>
      <c r="H1430" s="89"/>
    </row>
    <row r="1431" spans="6:8" x14ac:dyDescent="0.2">
      <c r="F1431" s="161"/>
      <c r="G1431" s="88"/>
      <c r="H1431" s="89"/>
    </row>
    <row r="1432" spans="6:8" x14ac:dyDescent="0.2">
      <c r="F1432" s="161"/>
      <c r="G1432" s="88"/>
      <c r="H1432" s="89"/>
    </row>
    <row r="1433" spans="6:8" x14ac:dyDescent="0.2">
      <c r="F1433" s="161"/>
      <c r="G1433" s="88"/>
      <c r="H1433" s="89"/>
    </row>
    <row r="1434" spans="6:8" x14ac:dyDescent="0.2">
      <c r="F1434" s="161"/>
      <c r="G1434" s="88"/>
      <c r="H1434" s="89"/>
    </row>
    <row r="1435" spans="6:8" x14ac:dyDescent="0.2">
      <c r="F1435" s="161"/>
      <c r="G1435" s="88"/>
      <c r="H1435" s="89"/>
    </row>
    <row r="1436" spans="6:8" x14ac:dyDescent="0.2">
      <c r="F1436" s="161"/>
      <c r="G1436" s="88"/>
      <c r="H1436" s="89"/>
    </row>
    <row r="1437" spans="6:8" x14ac:dyDescent="0.2">
      <c r="F1437" s="161"/>
      <c r="G1437" s="88"/>
      <c r="H1437" s="89"/>
    </row>
    <row r="1438" spans="6:8" x14ac:dyDescent="0.2">
      <c r="F1438" s="161"/>
      <c r="G1438" s="88"/>
      <c r="H1438" s="89"/>
    </row>
    <row r="1439" spans="6:8" x14ac:dyDescent="0.2">
      <c r="F1439" s="161"/>
      <c r="G1439" s="88"/>
      <c r="H1439" s="89"/>
    </row>
    <row r="1440" spans="6:8" x14ac:dyDescent="0.2">
      <c r="F1440" s="161"/>
      <c r="G1440" s="88"/>
      <c r="H1440" s="89"/>
    </row>
    <row r="1441" spans="6:8" x14ac:dyDescent="0.2">
      <c r="F1441" s="161"/>
      <c r="G1441" s="88"/>
      <c r="H1441" s="89"/>
    </row>
    <row r="1442" spans="6:8" x14ac:dyDescent="0.2">
      <c r="F1442" s="161"/>
      <c r="G1442" s="88"/>
      <c r="H1442" s="89"/>
    </row>
    <row r="1443" spans="6:8" x14ac:dyDescent="0.2">
      <c r="F1443" s="161"/>
      <c r="G1443" s="88"/>
      <c r="H1443" s="89"/>
    </row>
    <row r="1444" spans="6:8" x14ac:dyDescent="0.2">
      <c r="F1444" s="161"/>
      <c r="G1444" s="88"/>
      <c r="H1444" s="89"/>
    </row>
    <row r="1445" spans="6:8" x14ac:dyDescent="0.2">
      <c r="F1445" s="161"/>
      <c r="G1445" s="88"/>
      <c r="H1445" s="89"/>
    </row>
    <row r="1446" spans="6:8" x14ac:dyDescent="0.2">
      <c r="F1446" s="161"/>
      <c r="G1446" s="88"/>
      <c r="H1446" s="89"/>
    </row>
    <row r="1447" spans="6:8" x14ac:dyDescent="0.2">
      <c r="F1447" s="161"/>
      <c r="G1447" s="88"/>
      <c r="H1447" s="89"/>
    </row>
    <row r="1448" spans="6:8" x14ac:dyDescent="0.2">
      <c r="F1448" s="161"/>
      <c r="G1448" s="88"/>
      <c r="H1448" s="89"/>
    </row>
    <row r="1449" spans="6:8" x14ac:dyDescent="0.2">
      <c r="F1449" s="161"/>
      <c r="G1449" s="88"/>
      <c r="H1449" s="89"/>
    </row>
    <row r="1450" spans="6:8" x14ac:dyDescent="0.2">
      <c r="F1450" s="161"/>
      <c r="G1450" s="88"/>
      <c r="H1450" s="89"/>
    </row>
    <row r="1451" spans="6:8" x14ac:dyDescent="0.2">
      <c r="F1451" s="161"/>
      <c r="G1451" s="88"/>
      <c r="H1451" s="89"/>
    </row>
    <row r="1452" spans="6:8" x14ac:dyDescent="0.2">
      <c r="F1452" s="161"/>
      <c r="G1452" s="88"/>
      <c r="H1452" s="89"/>
    </row>
    <row r="1453" spans="6:8" x14ac:dyDescent="0.2">
      <c r="F1453" s="161"/>
      <c r="G1453" s="88"/>
      <c r="H1453" s="89"/>
    </row>
    <row r="1454" spans="6:8" x14ac:dyDescent="0.2">
      <c r="F1454" s="161"/>
      <c r="G1454" s="88"/>
      <c r="H1454" s="89"/>
    </row>
    <row r="1455" spans="6:8" x14ac:dyDescent="0.2">
      <c r="F1455" s="161"/>
      <c r="G1455" s="88"/>
      <c r="H1455" s="89"/>
    </row>
    <row r="1456" spans="6:8" x14ac:dyDescent="0.2">
      <c r="F1456" s="161"/>
      <c r="G1456" s="88"/>
      <c r="H1456" s="89"/>
    </row>
    <row r="1457" spans="6:8" x14ac:dyDescent="0.2">
      <c r="F1457" s="161"/>
      <c r="G1457" s="88"/>
      <c r="H1457" s="89"/>
    </row>
    <row r="1458" spans="6:8" x14ac:dyDescent="0.2">
      <c r="F1458" s="161"/>
      <c r="G1458" s="88"/>
      <c r="H1458" s="89"/>
    </row>
    <row r="1459" spans="6:8" x14ac:dyDescent="0.2">
      <c r="F1459" s="161"/>
      <c r="G1459" s="88"/>
      <c r="H1459" s="89"/>
    </row>
    <row r="1460" spans="6:8" x14ac:dyDescent="0.2">
      <c r="F1460" s="161"/>
      <c r="G1460" s="88"/>
      <c r="H1460" s="89"/>
    </row>
    <row r="1461" spans="6:8" x14ac:dyDescent="0.2">
      <c r="F1461" s="161"/>
      <c r="G1461" s="88"/>
      <c r="H1461" s="89"/>
    </row>
    <row r="1462" spans="6:8" x14ac:dyDescent="0.2">
      <c r="F1462" s="161"/>
      <c r="G1462" s="88"/>
      <c r="H1462" s="89"/>
    </row>
    <row r="1463" spans="6:8" x14ac:dyDescent="0.2">
      <c r="F1463" s="161"/>
      <c r="G1463" s="88"/>
      <c r="H1463" s="89"/>
    </row>
    <row r="1464" spans="6:8" x14ac:dyDescent="0.2">
      <c r="F1464" s="161"/>
      <c r="G1464" s="88"/>
      <c r="H1464" s="89"/>
    </row>
    <row r="1465" spans="6:8" x14ac:dyDescent="0.2">
      <c r="F1465" s="161"/>
      <c r="G1465" s="88"/>
      <c r="H1465" s="89"/>
    </row>
    <row r="1466" spans="6:8" x14ac:dyDescent="0.2">
      <c r="F1466" s="161"/>
      <c r="G1466" s="88"/>
      <c r="H1466" s="89"/>
    </row>
    <row r="1467" spans="6:8" x14ac:dyDescent="0.2">
      <c r="F1467" s="161"/>
      <c r="G1467" s="88"/>
      <c r="H1467" s="89"/>
    </row>
    <row r="1468" spans="6:8" x14ac:dyDescent="0.2">
      <c r="F1468" s="161"/>
      <c r="G1468" s="88"/>
      <c r="H1468" s="89"/>
    </row>
    <row r="1469" spans="6:8" x14ac:dyDescent="0.2">
      <c r="F1469" s="161"/>
      <c r="G1469" s="88"/>
      <c r="H1469" s="89"/>
    </row>
    <row r="1470" spans="6:8" x14ac:dyDescent="0.2">
      <c r="F1470" s="161"/>
      <c r="G1470" s="88"/>
      <c r="H1470" s="89"/>
    </row>
    <row r="1471" spans="6:8" x14ac:dyDescent="0.2">
      <c r="F1471" s="161"/>
      <c r="G1471" s="88"/>
      <c r="H1471" s="89"/>
    </row>
    <row r="1472" spans="6:8" x14ac:dyDescent="0.2">
      <c r="F1472" s="161"/>
      <c r="G1472" s="88"/>
      <c r="H1472" s="89"/>
    </row>
    <row r="1473" spans="6:8" x14ac:dyDescent="0.2">
      <c r="F1473" s="161"/>
      <c r="G1473" s="88"/>
      <c r="H1473" s="89"/>
    </row>
    <row r="1474" spans="6:8" x14ac:dyDescent="0.2">
      <c r="F1474" s="161"/>
      <c r="G1474" s="88"/>
      <c r="H1474" s="89"/>
    </row>
    <row r="1475" spans="6:8" x14ac:dyDescent="0.2">
      <c r="F1475" s="161"/>
      <c r="G1475" s="88"/>
      <c r="H1475" s="89"/>
    </row>
    <row r="1476" spans="6:8" x14ac:dyDescent="0.2">
      <c r="F1476" s="161"/>
      <c r="G1476" s="88"/>
      <c r="H1476" s="89"/>
    </row>
    <row r="1477" spans="6:8" x14ac:dyDescent="0.2">
      <c r="F1477" s="161"/>
      <c r="G1477" s="88"/>
      <c r="H1477" s="89"/>
    </row>
    <row r="1478" spans="6:8" x14ac:dyDescent="0.2">
      <c r="F1478" s="161"/>
      <c r="G1478" s="88"/>
      <c r="H1478" s="89"/>
    </row>
    <row r="1479" spans="6:8" x14ac:dyDescent="0.2">
      <c r="F1479" s="161"/>
      <c r="G1479" s="88"/>
      <c r="H1479" s="89"/>
    </row>
    <row r="1480" spans="6:8" x14ac:dyDescent="0.2">
      <c r="F1480" s="161"/>
      <c r="G1480" s="88"/>
      <c r="H1480" s="89"/>
    </row>
    <row r="1481" spans="6:8" x14ac:dyDescent="0.2">
      <c r="F1481" s="161"/>
      <c r="G1481" s="88"/>
      <c r="H1481" s="89"/>
    </row>
    <row r="1482" spans="6:8" x14ac:dyDescent="0.2">
      <c r="F1482" s="161"/>
      <c r="G1482" s="88"/>
      <c r="H1482" s="89"/>
    </row>
    <row r="1483" spans="6:8" x14ac:dyDescent="0.2">
      <c r="F1483" s="161"/>
      <c r="G1483" s="88"/>
      <c r="H1483" s="89"/>
    </row>
    <row r="1484" spans="6:8" x14ac:dyDescent="0.2">
      <c r="F1484" s="161"/>
      <c r="G1484" s="88"/>
      <c r="H1484" s="89"/>
    </row>
    <row r="1485" spans="6:8" x14ac:dyDescent="0.2">
      <c r="F1485" s="161"/>
      <c r="G1485" s="88"/>
      <c r="H1485" s="89"/>
    </row>
    <row r="1486" spans="6:8" x14ac:dyDescent="0.2">
      <c r="F1486" s="161"/>
      <c r="G1486" s="88"/>
      <c r="H1486" s="89"/>
    </row>
    <row r="1487" spans="6:8" x14ac:dyDescent="0.2">
      <c r="F1487" s="161"/>
      <c r="G1487" s="88"/>
      <c r="H1487" s="89"/>
    </row>
    <row r="1488" spans="6:8" x14ac:dyDescent="0.2">
      <c r="F1488" s="161"/>
      <c r="G1488" s="88"/>
      <c r="H1488" s="89"/>
    </row>
    <row r="1489" spans="6:8" x14ac:dyDescent="0.2">
      <c r="F1489" s="161"/>
      <c r="G1489" s="88"/>
      <c r="H1489" s="89"/>
    </row>
    <row r="1490" spans="6:8" x14ac:dyDescent="0.2">
      <c r="F1490" s="161"/>
      <c r="G1490" s="88"/>
      <c r="H1490" s="89"/>
    </row>
    <row r="1491" spans="6:8" x14ac:dyDescent="0.2">
      <c r="F1491" s="161"/>
      <c r="G1491" s="88"/>
      <c r="H1491" s="89"/>
    </row>
    <row r="1492" spans="6:8" x14ac:dyDescent="0.2">
      <c r="F1492" s="161"/>
      <c r="G1492" s="88"/>
      <c r="H1492" s="89"/>
    </row>
    <row r="1493" spans="6:8" x14ac:dyDescent="0.2">
      <c r="F1493" s="161"/>
      <c r="G1493" s="88"/>
      <c r="H1493" s="89"/>
    </row>
    <row r="1494" spans="6:8" x14ac:dyDescent="0.2">
      <c r="F1494" s="161"/>
      <c r="G1494" s="88"/>
      <c r="H1494" s="89"/>
    </row>
    <row r="1495" spans="6:8" x14ac:dyDescent="0.2">
      <c r="F1495" s="161"/>
      <c r="G1495" s="88"/>
      <c r="H1495" s="89"/>
    </row>
    <row r="1496" spans="6:8" x14ac:dyDescent="0.2">
      <c r="F1496" s="161"/>
      <c r="G1496" s="88"/>
      <c r="H1496" s="89"/>
    </row>
    <row r="1497" spans="6:8" x14ac:dyDescent="0.2">
      <c r="F1497" s="161"/>
      <c r="G1497" s="88"/>
      <c r="H1497" s="89"/>
    </row>
    <row r="1498" spans="6:8" x14ac:dyDescent="0.2">
      <c r="F1498" s="161"/>
      <c r="G1498" s="88"/>
      <c r="H1498" s="89"/>
    </row>
    <row r="1499" spans="6:8" x14ac:dyDescent="0.2">
      <c r="F1499" s="161"/>
      <c r="G1499" s="88"/>
      <c r="H1499" s="89"/>
    </row>
    <row r="1500" spans="6:8" x14ac:dyDescent="0.2">
      <c r="F1500" s="161"/>
      <c r="G1500" s="88"/>
      <c r="H1500" s="89"/>
    </row>
    <row r="1501" spans="6:8" x14ac:dyDescent="0.2">
      <c r="F1501" s="161"/>
      <c r="G1501" s="88"/>
      <c r="H1501" s="89"/>
    </row>
    <row r="1502" spans="6:8" x14ac:dyDescent="0.2">
      <c r="F1502" s="161"/>
      <c r="G1502" s="88"/>
      <c r="H1502" s="89"/>
    </row>
    <row r="1503" spans="6:8" x14ac:dyDescent="0.2">
      <c r="F1503" s="161"/>
      <c r="G1503" s="88"/>
      <c r="H1503" s="89"/>
    </row>
    <row r="1504" spans="6:8" x14ac:dyDescent="0.2">
      <c r="F1504" s="161"/>
      <c r="G1504" s="88"/>
      <c r="H1504" s="89"/>
    </row>
    <row r="1505" spans="6:8" x14ac:dyDescent="0.2">
      <c r="F1505" s="161"/>
      <c r="G1505" s="88"/>
      <c r="H1505" s="89"/>
    </row>
    <row r="1506" spans="6:8" x14ac:dyDescent="0.2">
      <c r="F1506" s="161"/>
      <c r="G1506" s="88"/>
      <c r="H1506" s="89"/>
    </row>
    <row r="1507" spans="6:8" x14ac:dyDescent="0.2">
      <c r="F1507" s="161"/>
      <c r="G1507" s="88"/>
      <c r="H1507" s="89"/>
    </row>
    <row r="1508" spans="6:8" x14ac:dyDescent="0.2">
      <c r="F1508" s="161"/>
      <c r="G1508" s="88"/>
      <c r="H1508" s="89"/>
    </row>
    <row r="1509" spans="6:8" x14ac:dyDescent="0.2">
      <c r="F1509" s="161"/>
      <c r="G1509" s="88"/>
      <c r="H1509" s="89"/>
    </row>
    <row r="1510" spans="6:8" x14ac:dyDescent="0.2">
      <c r="F1510" s="161"/>
      <c r="G1510" s="88"/>
      <c r="H1510" s="89"/>
    </row>
    <row r="1511" spans="6:8" x14ac:dyDescent="0.2">
      <c r="F1511" s="161"/>
      <c r="G1511" s="88"/>
      <c r="H1511" s="89"/>
    </row>
    <row r="1512" spans="6:8" x14ac:dyDescent="0.2">
      <c r="F1512" s="161"/>
      <c r="G1512" s="88"/>
      <c r="H1512" s="89"/>
    </row>
    <row r="1513" spans="6:8" x14ac:dyDescent="0.2">
      <c r="F1513" s="161"/>
      <c r="G1513" s="88"/>
      <c r="H1513" s="89"/>
    </row>
    <row r="1514" spans="6:8" x14ac:dyDescent="0.2">
      <c r="F1514" s="161"/>
      <c r="G1514" s="88"/>
      <c r="H1514" s="89"/>
    </row>
    <row r="1515" spans="6:8" x14ac:dyDescent="0.2">
      <c r="F1515" s="161"/>
      <c r="G1515" s="88"/>
      <c r="H1515" s="89"/>
    </row>
    <row r="1516" spans="6:8" x14ac:dyDescent="0.2">
      <c r="F1516" s="161"/>
      <c r="G1516" s="88"/>
      <c r="H1516" s="89"/>
    </row>
    <row r="1517" spans="6:8" x14ac:dyDescent="0.2">
      <c r="F1517" s="161"/>
      <c r="G1517" s="88"/>
      <c r="H1517" s="89"/>
    </row>
    <row r="1518" spans="6:8" x14ac:dyDescent="0.2">
      <c r="F1518" s="161"/>
      <c r="G1518" s="88"/>
      <c r="H1518" s="89"/>
    </row>
    <row r="1519" spans="6:8" x14ac:dyDescent="0.2">
      <c r="F1519" s="161"/>
      <c r="G1519" s="88"/>
      <c r="H1519" s="89"/>
    </row>
    <row r="1520" spans="6:8" x14ac:dyDescent="0.2">
      <c r="F1520" s="161"/>
      <c r="G1520" s="88"/>
      <c r="H1520" s="89"/>
    </row>
    <row r="1521" spans="6:8" x14ac:dyDescent="0.2">
      <c r="F1521" s="161"/>
      <c r="G1521" s="88"/>
      <c r="H1521" s="89"/>
    </row>
    <row r="1522" spans="6:8" x14ac:dyDescent="0.2">
      <c r="F1522" s="161"/>
      <c r="G1522" s="88"/>
      <c r="H1522" s="89"/>
    </row>
    <row r="1523" spans="6:8" x14ac:dyDescent="0.2">
      <c r="F1523" s="161"/>
      <c r="G1523" s="88"/>
      <c r="H1523" s="89"/>
    </row>
    <row r="1524" spans="6:8" x14ac:dyDescent="0.2">
      <c r="F1524" s="161"/>
      <c r="G1524" s="88"/>
      <c r="H1524" s="89"/>
    </row>
    <row r="1525" spans="6:8" x14ac:dyDescent="0.2">
      <c r="F1525" s="161"/>
      <c r="G1525" s="88"/>
      <c r="H1525" s="89"/>
    </row>
    <row r="1526" spans="6:8" x14ac:dyDescent="0.2">
      <c r="F1526" s="161"/>
      <c r="G1526" s="88"/>
      <c r="H1526" s="89"/>
    </row>
    <row r="1527" spans="6:8" x14ac:dyDescent="0.2">
      <c r="F1527" s="161"/>
      <c r="G1527" s="88"/>
      <c r="H1527" s="89"/>
    </row>
    <row r="1528" spans="6:8" x14ac:dyDescent="0.2">
      <c r="F1528" s="161"/>
      <c r="G1528" s="88"/>
      <c r="H1528" s="89"/>
    </row>
    <row r="1529" spans="6:8" x14ac:dyDescent="0.2">
      <c r="F1529" s="161"/>
      <c r="G1529" s="88"/>
      <c r="H1529" s="89"/>
    </row>
    <row r="1530" spans="6:8" x14ac:dyDescent="0.2">
      <c r="F1530" s="161"/>
      <c r="G1530" s="88"/>
      <c r="H1530" s="89"/>
    </row>
    <row r="1531" spans="6:8" x14ac:dyDescent="0.2">
      <c r="F1531" s="161"/>
      <c r="G1531" s="88"/>
      <c r="H1531" s="89"/>
    </row>
    <row r="1532" spans="6:8" x14ac:dyDescent="0.2">
      <c r="F1532" s="161"/>
      <c r="G1532" s="88"/>
      <c r="H1532" s="89"/>
    </row>
    <row r="1533" spans="6:8" x14ac:dyDescent="0.2">
      <c r="F1533" s="161"/>
      <c r="G1533" s="88"/>
      <c r="H1533" s="89"/>
    </row>
    <row r="1534" spans="6:8" x14ac:dyDescent="0.2">
      <c r="F1534" s="161"/>
      <c r="G1534" s="88"/>
      <c r="H1534" s="89"/>
    </row>
    <row r="1535" spans="6:8" x14ac:dyDescent="0.2">
      <c r="F1535" s="161"/>
      <c r="G1535" s="88"/>
      <c r="H1535" s="89"/>
    </row>
    <row r="1536" spans="6:8" x14ac:dyDescent="0.2">
      <c r="F1536" s="161"/>
      <c r="G1536" s="88"/>
      <c r="H1536" s="89"/>
    </row>
    <row r="1537" spans="6:8" x14ac:dyDescent="0.2">
      <c r="F1537" s="161"/>
      <c r="G1537" s="88"/>
      <c r="H1537" s="89"/>
    </row>
    <row r="1538" spans="6:8" x14ac:dyDescent="0.2">
      <c r="F1538" s="161"/>
      <c r="G1538" s="88"/>
      <c r="H1538" s="89"/>
    </row>
    <row r="1539" spans="6:8" x14ac:dyDescent="0.2">
      <c r="F1539" s="161"/>
      <c r="G1539" s="88"/>
      <c r="H1539" s="89"/>
    </row>
    <row r="1540" spans="6:8" x14ac:dyDescent="0.2">
      <c r="F1540" s="161"/>
      <c r="G1540" s="88"/>
      <c r="H1540" s="89"/>
    </row>
    <row r="1541" spans="6:8" x14ac:dyDescent="0.2">
      <c r="F1541" s="161"/>
      <c r="G1541" s="88"/>
      <c r="H1541" s="89"/>
    </row>
    <row r="1542" spans="6:8" x14ac:dyDescent="0.2">
      <c r="F1542" s="161"/>
      <c r="G1542" s="88"/>
      <c r="H1542" s="89"/>
    </row>
    <row r="1543" spans="6:8" x14ac:dyDescent="0.2">
      <c r="F1543" s="161"/>
      <c r="G1543" s="88"/>
      <c r="H1543" s="89"/>
    </row>
    <row r="1544" spans="6:8" x14ac:dyDescent="0.2">
      <c r="F1544" s="161"/>
      <c r="G1544" s="88"/>
      <c r="H1544" s="89"/>
    </row>
    <row r="1545" spans="6:8" x14ac:dyDescent="0.2">
      <c r="F1545" s="161"/>
      <c r="G1545" s="88"/>
      <c r="H1545" s="89"/>
    </row>
    <row r="1546" spans="6:8" x14ac:dyDescent="0.2">
      <c r="F1546" s="161"/>
      <c r="G1546" s="88"/>
      <c r="H1546" s="89"/>
    </row>
    <row r="1547" spans="6:8" x14ac:dyDescent="0.2">
      <c r="F1547" s="161"/>
      <c r="G1547" s="88"/>
      <c r="H1547" s="89"/>
    </row>
    <row r="1548" spans="6:8" x14ac:dyDescent="0.2">
      <c r="F1548" s="161"/>
      <c r="G1548" s="88"/>
      <c r="H1548" s="89"/>
    </row>
    <row r="1549" spans="6:8" x14ac:dyDescent="0.2">
      <c r="F1549" s="161"/>
      <c r="G1549" s="88"/>
      <c r="H1549" s="89"/>
    </row>
    <row r="1550" spans="6:8" x14ac:dyDescent="0.2">
      <c r="F1550" s="161"/>
      <c r="G1550" s="88"/>
      <c r="H1550" s="89"/>
    </row>
    <row r="1551" spans="6:8" x14ac:dyDescent="0.2">
      <c r="F1551" s="161"/>
      <c r="G1551" s="88"/>
      <c r="H1551" s="89"/>
    </row>
    <row r="1552" spans="6:8" x14ac:dyDescent="0.2">
      <c r="F1552" s="161"/>
      <c r="G1552" s="88"/>
      <c r="H1552" s="89"/>
    </row>
    <row r="1553" spans="6:8" x14ac:dyDescent="0.2">
      <c r="F1553" s="161"/>
      <c r="G1553" s="88"/>
      <c r="H1553" s="89"/>
    </row>
    <row r="1554" spans="6:8" x14ac:dyDescent="0.2">
      <c r="F1554" s="161"/>
      <c r="G1554" s="88"/>
      <c r="H1554" s="89"/>
    </row>
    <row r="1555" spans="6:8" x14ac:dyDescent="0.2">
      <c r="F1555" s="161"/>
      <c r="G1555" s="88"/>
      <c r="H1555" s="89"/>
    </row>
    <row r="1556" spans="6:8" x14ac:dyDescent="0.2">
      <c r="F1556" s="161"/>
      <c r="G1556" s="88"/>
      <c r="H1556" s="89"/>
    </row>
    <row r="1557" spans="6:8" x14ac:dyDescent="0.2">
      <c r="F1557" s="161"/>
      <c r="G1557" s="88"/>
      <c r="H1557" s="89"/>
    </row>
    <row r="1558" spans="6:8" x14ac:dyDescent="0.2">
      <c r="F1558" s="161"/>
      <c r="G1558" s="88"/>
      <c r="H1558" s="89"/>
    </row>
    <row r="1559" spans="6:8" x14ac:dyDescent="0.2">
      <c r="F1559" s="161"/>
      <c r="G1559" s="88"/>
      <c r="H1559" s="89"/>
    </row>
    <row r="1560" spans="6:8" x14ac:dyDescent="0.2">
      <c r="F1560" s="161"/>
      <c r="G1560" s="88"/>
      <c r="H1560" s="89"/>
    </row>
    <row r="1561" spans="6:8" x14ac:dyDescent="0.2">
      <c r="F1561" s="161"/>
      <c r="G1561" s="88"/>
      <c r="H1561" s="89"/>
    </row>
    <row r="1562" spans="6:8" x14ac:dyDescent="0.2">
      <c r="F1562" s="161"/>
      <c r="G1562" s="88"/>
      <c r="H1562" s="89"/>
    </row>
    <row r="1563" spans="6:8" x14ac:dyDescent="0.2">
      <c r="F1563" s="161"/>
      <c r="G1563" s="88"/>
      <c r="H1563" s="89"/>
    </row>
    <row r="1564" spans="6:8" x14ac:dyDescent="0.2">
      <c r="F1564" s="161"/>
      <c r="G1564" s="88"/>
      <c r="H1564" s="89"/>
    </row>
    <row r="1565" spans="6:8" x14ac:dyDescent="0.2">
      <c r="F1565" s="161"/>
      <c r="G1565" s="88"/>
      <c r="H1565" s="89"/>
    </row>
    <row r="1566" spans="6:8" x14ac:dyDescent="0.2">
      <c r="F1566" s="161"/>
      <c r="G1566" s="88"/>
      <c r="H1566" s="89"/>
    </row>
    <row r="1567" spans="6:8" x14ac:dyDescent="0.2">
      <c r="F1567" s="161"/>
      <c r="G1567" s="88"/>
      <c r="H1567" s="89"/>
    </row>
    <row r="1568" spans="6:8" x14ac:dyDescent="0.2">
      <c r="F1568" s="161"/>
      <c r="G1568" s="88"/>
      <c r="H1568" s="89"/>
    </row>
    <row r="1569" spans="6:8" x14ac:dyDescent="0.2">
      <c r="F1569" s="161"/>
      <c r="G1569" s="88"/>
      <c r="H1569" s="89"/>
    </row>
    <row r="1570" spans="6:8" x14ac:dyDescent="0.2">
      <c r="F1570" s="161"/>
      <c r="G1570" s="88"/>
      <c r="H1570" s="89"/>
    </row>
    <row r="1571" spans="6:8" x14ac:dyDescent="0.2">
      <c r="F1571" s="161"/>
      <c r="G1571" s="88"/>
      <c r="H1571" s="89"/>
    </row>
    <row r="1572" spans="6:8" x14ac:dyDescent="0.2">
      <c r="F1572" s="161"/>
      <c r="G1572" s="88"/>
      <c r="H1572" s="89"/>
    </row>
    <row r="1573" spans="6:8" x14ac:dyDescent="0.2">
      <c r="F1573" s="161"/>
      <c r="G1573" s="88"/>
      <c r="H1573" s="89"/>
    </row>
    <row r="1574" spans="6:8" x14ac:dyDescent="0.2">
      <c r="F1574" s="161"/>
      <c r="G1574" s="88"/>
      <c r="H1574" s="89"/>
    </row>
    <row r="1575" spans="6:8" x14ac:dyDescent="0.2">
      <c r="F1575" s="161"/>
      <c r="G1575" s="88"/>
      <c r="H1575" s="89"/>
    </row>
    <row r="1576" spans="6:8" x14ac:dyDescent="0.2">
      <c r="F1576" s="161"/>
      <c r="G1576" s="88"/>
      <c r="H1576" s="89"/>
    </row>
    <row r="1577" spans="6:8" x14ac:dyDescent="0.2">
      <c r="F1577" s="161"/>
      <c r="G1577" s="88"/>
      <c r="H1577" s="89"/>
    </row>
    <row r="1578" spans="6:8" x14ac:dyDescent="0.2">
      <c r="F1578" s="161"/>
      <c r="G1578" s="88"/>
      <c r="H1578" s="89"/>
    </row>
    <row r="1579" spans="6:8" x14ac:dyDescent="0.2">
      <c r="F1579" s="161"/>
      <c r="G1579" s="88"/>
      <c r="H1579" s="89"/>
    </row>
    <row r="1580" spans="6:8" x14ac:dyDescent="0.2">
      <c r="F1580" s="161"/>
      <c r="G1580" s="88"/>
      <c r="H1580" s="89"/>
    </row>
    <row r="1581" spans="6:8" x14ac:dyDescent="0.2">
      <c r="F1581" s="161"/>
      <c r="G1581" s="88"/>
      <c r="H1581" s="89"/>
    </row>
    <row r="1582" spans="6:8" x14ac:dyDescent="0.2">
      <c r="F1582" s="161"/>
      <c r="G1582" s="88"/>
      <c r="H1582" s="89"/>
    </row>
    <row r="1583" spans="6:8" x14ac:dyDescent="0.2">
      <c r="F1583" s="161"/>
      <c r="G1583" s="88"/>
      <c r="H1583" s="89"/>
    </row>
    <row r="1584" spans="6:8" x14ac:dyDescent="0.2">
      <c r="F1584" s="161"/>
      <c r="G1584" s="88"/>
      <c r="H1584" s="89"/>
    </row>
    <row r="1585" spans="6:8" x14ac:dyDescent="0.2">
      <c r="F1585" s="161"/>
      <c r="G1585" s="88"/>
      <c r="H1585" s="89"/>
    </row>
    <row r="1586" spans="6:8" x14ac:dyDescent="0.2">
      <c r="F1586" s="161"/>
      <c r="G1586" s="88"/>
      <c r="H1586" s="89"/>
    </row>
    <row r="1587" spans="6:8" x14ac:dyDescent="0.2">
      <c r="F1587" s="161"/>
      <c r="G1587" s="88"/>
      <c r="H1587" s="89"/>
    </row>
    <row r="1588" spans="6:8" x14ac:dyDescent="0.2">
      <c r="F1588" s="161"/>
      <c r="G1588" s="88"/>
      <c r="H1588" s="89"/>
    </row>
    <row r="1589" spans="6:8" x14ac:dyDescent="0.2">
      <c r="F1589" s="161"/>
      <c r="G1589" s="88"/>
      <c r="H1589" s="89"/>
    </row>
    <row r="1590" spans="6:8" x14ac:dyDescent="0.2">
      <c r="F1590" s="161"/>
      <c r="G1590" s="88"/>
      <c r="H1590" s="89"/>
    </row>
    <row r="1591" spans="6:8" x14ac:dyDescent="0.2">
      <c r="F1591" s="161"/>
      <c r="G1591" s="88"/>
      <c r="H1591" s="89"/>
    </row>
    <row r="1592" spans="6:8" x14ac:dyDescent="0.2">
      <c r="F1592" s="161"/>
      <c r="G1592" s="88"/>
      <c r="H1592" s="89"/>
    </row>
    <row r="1593" spans="6:8" x14ac:dyDescent="0.2">
      <c r="F1593" s="161"/>
      <c r="G1593" s="88"/>
      <c r="H1593" s="89"/>
    </row>
    <row r="1594" spans="6:8" x14ac:dyDescent="0.2">
      <c r="F1594" s="161"/>
      <c r="G1594" s="88"/>
      <c r="H1594" s="89"/>
    </row>
    <row r="1595" spans="6:8" x14ac:dyDescent="0.2">
      <c r="F1595" s="161"/>
      <c r="G1595" s="88"/>
      <c r="H1595" s="89"/>
    </row>
    <row r="1596" spans="6:8" x14ac:dyDescent="0.2">
      <c r="F1596" s="161"/>
      <c r="G1596" s="88"/>
      <c r="H1596" s="89"/>
    </row>
    <row r="1597" spans="6:8" x14ac:dyDescent="0.2">
      <c r="F1597" s="161"/>
      <c r="G1597" s="88"/>
      <c r="H1597" s="89"/>
    </row>
    <row r="1598" spans="6:8" x14ac:dyDescent="0.2">
      <c r="F1598" s="161"/>
      <c r="G1598" s="88"/>
      <c r="H1598" s="89"/>
    </row>
    <row r="1599" spans="6:8" x14ac:dyDescent="0.2">
      <c r="F1599" s="161"/>
      <c r="G1599" s="88"/>
      <c r="H1599" s="89"/>
    </row>
    <row r="1600" spans="6:8" x14ac:dyDescent="0.2">
      <c r="F1600" s="161"/>
      <c r="G1600" s="88"/>
      <c r="H1600" s="89"/>
    </row>
    <row r="1601" spans="6:8" x14ac:dyDescent="0.2">
      <c r="F1601" s="161"/>
      <c r="G1601" s="88"/>
      <c r="H1601" s="89"/>
    </row>
    <row r="1602" spans="6:8" x14ac:dyDescent="0.2">
      <c r="F1602" s="161"/>
      <c r="G1602" s="88"/>
      <c r="H1602" s="89"/>
    </row>
    <row r="1603" spans="6:8" x14ac:dyDescent="0.2">
      <c r="F1603" s="161"/>
      <c r="G1603" s="88"/>
      <c r="H1603" s="89"/>
    </row>
    <row r="1604" spans="6:8" x14ac:dyDescent="0.2">
      <c r="F1604" s="161"/>
      <c r="G1604" s="88"/>
      <c r="H1604" s="89"/>
    </row>
    <row r="1605" spans="6:8" x14ac:dyDescent="0.2">
      <c r="F1605" s="161"/>
      <c r="G1605" s="88"/>
      <c r="H1605" s="89"/>
    </row>
    <row r="1606" spans="6:8" x14ac:dyDescent="0.2">
      <c r="F1606" s="161"/>
      <c r="G1606" s="88"/>
      <c r="H1606" s="89"/>
    </row>
    <row r="1607" spans="6:8" x14ac:dyDescent="0.2">
      <c r="F1607" s="161"/>
      <c r="G1607" s="88"/>
      <c r="H1607" s="89"/>
    </row>
    <row r="1608" spans="6:8" x14ac:dyDescent="0.2">
      <c r="F1608" s="161"/>
      <c r="G1608" s="88"/>
      <c r="H1608" s="89"/>
    </row>
    <row r="1609" spans="6:8" x14ac:dyDescent="0.2">
      <c r="F1609" s="161"/>
      <c r="G1609" s="88"/>
      <c r="H1609" s="89"/>
    </row>
    <row r="1610" spans="6:8" x14ac:dyDescent="0.2">
      <c r="F1610" s="161"/>
      <c r="G1610" s="88"/>
      <c r="H1610" s="89"/>
    </row>
    <row r="1611" spans="6:8" x14ac:dyDescent="0.2">
      <c r="F1611" s="161"/>
      <c r="G1611" s="88"/>
      <c r="H1611" s="89"/>
    </row>
    <row r="1612" spans="6:8" x14ac:dyDescent="0.2">
      <c r="F1612" s="161"/>
      <c r="G1612" s="88"/>
      <c r="H1612" s="89"/>
    </row>
    <row r="1613" spans="6:8" x14ac:dyDescent="0.2">
      <c r="F1613" s="161"/>
      <c r="G1613" s="88"/>
      <c r="H1613" s="89"/>
    </row>
    <row r="1614" spans="6:8" x14ac:dyDescent="0.2">
      <c r="F1614" s="161"/>
      <c r="G1614" s="88"/>
      <c r="H1614" s="89"/>
    </row>
    <row r="1615" spans="6:8" x14ac:dyDescent="0.2">
      <c r="F1615" s="161"/>
      <c r="G1615" s="88"/>
      <c r="H1615" s="89"/>
    </row>
    <row r="1616" spans="6:8" x14ac:dyDescent="0.2">
      <c r="F1616" s="161"/>
      <c r="G1616" s="88"/>
      <c r="H1616" s="89"/>
    </row>
    <row r="1617" spans="6:8" x14ac:dyDescent="0.2">
      <c r="F1617" s="161"/>
      <c r="G1617" s="88"/>
      <c r="H1617" s="89"/>
    </row>
    <row r="1618" spans="6:8" x14ac:dyDescent="0.2">
      <c r="F1618" s="161"/>
      <c r="G1618" s="88"/>
      <c r="H1618" s="89"/>
    </row>
    <row r="1619" spans="6:8" x14ac:dyDescent="0.2">
      <c r="F1619" s="161"/>
      <c r="G1619" s="88"/>
      <c r="H1619" s="89"/>
    </row>
    <row r="1620" spans="6:8" x14ac:dyDescent="0.2">
      <c r="F1620" s="161"/>
      <c r="G1620" s="88"/>
      <c r="H1620" s="89"/>
    </row>
    <row r="1621" spans="6:8" x14ac:dyDescent="0.2">
      <c r="F1621" s="161"/>
      <c r="G1621" s="88"/>
      <c r="H1621" s="89"/>
    </row>
    <row r="1622" spans="6:8" x14ac:dyDescent="0.2">
      <c r="F1622" s="161"/>
      <c r="G1622" s="88"/>
      <c r="H1622" s="89"/>
    </row>
    <row r="1623" spans="6:8" x14ac:dyDescent="0.2">
      <c r="F1623" s="161"/>
      <c r="G1623" s="88"/>
      <c r="H1623" s="89"/>
    </row>
    <row r="1624" spans="6:8" x14ac:dyDescent="0.2">
      <c r="F1624" s="161"/>
      <c r="G1624" s="88"/>
      <c r="H1624" s="89"/>
    </row>
    <row r="1625" spans="6:8" x14ac:dyDescent="0.2">
      <c r="F1625" s="161"/>
      <c r="G1625" s="88"/>
      <c r="H1625" s="89"/>
    </row>
    <row r="1626" spans="6:8" x14ac:dyDescent="0.2">
      <c r="F1626" s="161"/>
      <c r="G1626" s="88"/>
      <c r="H1626" s="89"/>
    </row>
    <row r="1627" spans="6:8" x14ac:dyDescent="0.2">
      <c r="F1627" s="161"/>
      <c r="G1627" s="88"/>
      <c r="H1627" s="89"/>
    </row>
    <row r="1628" spans="6:8" x14ac:dyDescent="0.2">
      <c r="F1628" s="161"/>
      <c r="G1628" s="88"/>
      <c r="H1628" s="89"/>
    </row>
    <row r="1629" spans="6:8" x14ac:dyDescent="0.2">
      <c r="F1629" s="161"/>
      <c r="G1629" s="88"/>
      <c r="H1629" s="89"/>
    </row>
    <row r="1630" spans="6:8" x14ac:dyDescent="0.2">
      <c r="F1630" s="161"/>
      <c r="G1630" s="88"/>
      <c r="H1630" s="89"/>
    </row>
    <row r="1631" spans="6:8" x14ac:dyDescent="0.2">
      <c r="F1631" s="161"/>
      <c r="G1631" s="88"/>
      <c r="H1631" s="89"/>
    </row>
    <row r="1632" spans="6:8" x14ac:dyDescent="0.2">
      <c r="F1632" s="161"/>
      <c r="G1632" s="88"/>
      <c r="H1632" s="89"/>
    </row>
    <row r="1633" spans="6:8" x14ac:dyDescent="0.2">
      <c r="F1633" s="161"/>
      <c r="G1633" s="88"/>
      <c r="H1633" s="89"/>
    </row>
    <row r="1634" spans="6:8" x14ac:dyDescent="0.2">
      <c r="F1634" s="161"/>
      <c r="G1634" s="88"/>
      <c r="H1634" s="89"/>
    </row>
    <row r="1635" spans="6:8" x14ac:dyDescent="0.2">
      <c r="F1635" s="161"/>
      <c r="G1635" s="88"/>
      <c r="H1635" s="89"/>
    </row>
    <row r="1636" spans="6:8" x14ac:dyDescent="0.2">
      <c r="F1636" s="161"/>
      <c r="G1636" s="88"/>
      <c r="H1636" s="89"/>
    </row>
    <row r="1637" spans="6:8" x14ac:dyDescent="0.2">
      <c r="F1637" s="161"/>
      <c r="G1637" s="88"/>
      <c r="H1637" s="89"/>
    </row>
    <row r="1638" spans="6:8" x14ac:dyDescent="0.2">
      <c r="F1638" s="161"/>
      <c r="G1638" s="88"/>
      <c r="H1638" s="89"/>
    </row>
    <row r="1639" spans="6:8" x14ac:dyDescent="0.2">
      <c r="F1639" s="161"/>
      <c r="G1639" s="88"/>
      <c r="H1639" s="89"/>
    </row>
    <row r="1640" spans="6:8" x14ac:dyDescent="0.2">
      <c r="F1640" s="161"/>
      <c r="G1640" s="88"/>
      <c r="H1640" s="89"/>
    </row>
    <row r="1641" spans="6:8" x14ac:dyDescent="0.2">
      <c r="F1641" s="161"/>
      <c r="G1641" s="88"/>
      <c r="H1641" s="89"/>
    </row>
    <row r="1642" spans="6:8" x14ac:dyDescent="0.2">
      <c r="F1642" s="161"/>
      <c r="G1642" s="88"/>
      <c r="H1642" s="89"/>
    </row>
    <row r="1643" spans="6:8" x14ac:dyDescent="0.2">
      <c r="F1643" s="161"/>
      <c r="G1643" s="88"/>
      <c r="H1643" s="89"/>
    </row>
    <row r="1644" spans="6:8" x14ac:dyDescent="0.2">
      <c r="F1644" s="161"/>
      <c r="G1644" s="88"/>
      <c r="H1644" s="89"/>
    </row>
    <row r="1645" spans="6:8" x14ac:dyDescent="0.2">
      <c r="F1645" s="161"/>
      <c r="G1645" s="88"/>
      <c r="H1645" s="89"/>
    </row>
    <row r="1646" spans="6:8" x14ac:dyDescent="0.2">
      <c r="F1646" s="161"/>
      <c r="G1646" s="88"/>
      <c r="H1646" s="89"/>
    </row>
    <row r="1647" spans="6:8" x14ac:dyDescent="0.2">
      <c r="F1647" s="161"/>
      <c r="G1647" s="88"/>
      <c r="H1647" s="89"/>
    </row>
    <row r="1648" spans="6:8" x14ac:dyDescent="0.2">
      <c r="F1648" s="161"/>
      <c r="G1648" s="88"/>
      <c r="H1648" s="89"/>
    </row>
    <row r="1649" spans="6:8" x14ac:dyDescent="0.2">
      <c r="F1649" s="161"/>
      <c r="G1649" s="88"/>
      <c r="H1649" s="89"/>
    </row>
    <row r="1650" spans="6:8" x14ac:dyDescent="0.2">
      <c r="F1650" s="161"/>
      <c r="G1650" s="88"/>
      <c r="H1650" s="89"/>
    </row>
    <row r="1651" spans="6:8" x14ac:dyDescent="0.2">
      <c r="F1651" s="161"/>
      <c r="G1651" s="88"/>
      <c r="H1651" s="89"/>
    </row>
    <row r="1652" spans="6:8" x14ac:dyDescent="0.2">
      <c r="F1652" s="161"/>
      <c r="G1652" s="88"/>
      <c r="H1652" s="89"/>
    </row>
    <row r="1653" spans="6:8" x14ac:dyDescent="0.2">
      <c r="F1653" s="161"/>
      <c r="G1653" s="88"/>
      <c r="H1653" s="89"/>
    </row>
    <row r="1654" spans="6:8" x14ac:dyDescent="0.2">
      <c r="F1654" s="161"/>
      <c r="G1654" s="88"/>
      <c r="H1654" s="89"/>
    </row>
    <row r="1655" spans="6:8" x14ac:dyDescent="0.2">
      <c r="F1655" s="161"/>
      <c r="G1655" s="88"/>
      <c r="H1655" s="89"/>
    </row>
    <row r="1656" spans="6:8" x14ac:dyDescent="0.2">
      <c r="F1656" s="161"/>
      <c r="G1656" s="88"/>
      <c r="H1656" s="89"/>
    </row>
    <row r="1657" spans="6:8" x14ac:dyDescent="0.2">
      <c r="F1657" s="161"/>
      <c r="G1657" s="88"/>
      <c r="H1657" s="89"/>
    </row>
    <row r="1658" spans="6:8" x14ac:dyDescent="0.2">
      <c r="F1658" s="161"/>
      <c r="G1658" s="88"/>
      <c r="H1658" s="89"/>
    </row>
    <row r="1659" spans="6:8" x14ac:dyDescent="0.2">
      <c r="F1659" s="161"/>
      <c r="G1659" s="88"/>
      <c r="H1659" s="89"/>
    </row>
    <row r="1660" spans="6:8" x14ac:dyDescent="0.2">
      <c r="F1660" s="161"/>
      <c r="G1660" s="88"/>
      <c r="H1660" s="89"/>
    </row>
    <row r="1661" spans="6:8" x14ac:dyDescent="0.2">
      <c r="F1661" s="161"/>
      <c r="G1661" s="88"/>
      <c r="H1661" s="89"/>
    </row>
    <row r="1662" spans="6:8" x14ac:dyDescent="0.2">
      <c r="F1662" s="161"/>
      <c r="G1662" s="88"/>
      <c r="H1662" s="89"/>
    </row>
    <row r="1663" spans="6:8" x14ac:dyDescent="0.2">
      <c r="F1663" s="161"/>
      <c r="G1663" s="88"/>
      <c r="H1663" s="89"/>
    </row>
    <row r="1664" spans="6:8" x14ac:dyDescent="0.2">
      <c r="F1664" s="161"/>
      <c r="G1664" s="88"/>
      <c r="H1664" s="89"/>
    </row>
    <row r="1665" spans="6:8" x14ac:dyDescent="0.2">
      <c r="F1665" s="161"/>
      <c r="G1665" s="88"/>
      <c r="H1665" s="89"/>
    </row>
    <row r="1666" spans="6:8" x14ac:dyDescent="0.2">
      <c r="F1666" s="161"/>
      <c r="G1666" s="88"/>
      <c r="H1666" s="89"/>
    </row>
    <row r="1667" spans="6:8" x14ac:dyDescent="0.2">
      <c r="F1667" s="161"/>
      <c r="G1667" s="88"/>
      <c r="H1667" s="89"/>
    </row>
    <row r="1668" spans="6:8" x14ac:dyDescent="0.2">
      <c r="F1668" s="161"/>
      <c r="G1668" s="88"/>
      <c r="H1668" s="89"/>
    </row>
    <row r="1669" spans="6:8" x14ac:dyDescent="0.2">
      <c r="F1669" s="161"/>
      <c r="G1669" s="88"/>
      <c r="H1669" s="89"/>
    </row>
    <row r="1670" spans="6:8" x14ac:dyDescent="0.2">
      <c r="F1670" s="161"/>
      <c r="G1670" s="88"/>
      <c r="H1670" s="89"/>
    </row>
    <row r="1671" spans="6:8" x14ac:dyDescent="0.2">
      <c r="F1671" s="161"/>
      <c r="G1671" s="88"/>
      <c r="H1671" s="89"/>
    </row>
    <row r="1672" spans="6:8" x14ac:dyDescent="0.2">
      <c r="F1672" s="161"/>
      <c r="G1672" s="88"/>
      <c r="H1672" s="89"/>
    </row>
    <row r="1673" spans="6:8" x14ac:dyDescent="0.2">
      <c r="F1673" s="161"/>
      <c r="G1673" s="88"/>
      <c r="H1673" s="89"/>
    </row>
    <row r="1674" spans="6:8" x14ac:dyDescent="0.2">
      <c r="F1674" s="161"/>
      <c r="G1674" s="88"/>
      <c r="H1674" s="89"/>
    </row>
    <row r="1675" spans="6:8" x14ac:dyDescent="0.2">
      <c r="F1675" s="161"/>
      <c r="G1675" s="88"/>
      <c r="H1675" s="89"/>
    </row>
    <row r="1676" spans="6:8" x14ac:dyDescent="0.2">
      <c r="F1676" s="161"/>
      <c r="G1676" s="88"/>
      <c r="H1676" s="89"/>
    </row>
    <row r="1677" spans="6:8" x14ac:dyDescent="0.2">
      <c r="F1677" s="161"/>
      <c r="G1677" s="88"/>
      <c r="H1677" s="89"/>
    </row>
    <row r="1678" spans="6:8" x14ac:dyDescent="0.2">
      <c r="F1678" s="161"/>
      <c r="G1678" s="88"/>
      <c r="H1678" s="89"/>
    </row>
    <row r="1679" spans="6:8" x14ac:dyDescent="0.2">
      <c r="F1679" s="161"/>
      <c r="G1679" s="88"/>
      <c r="H1679" s="89"/>
    </row>
    <row r="1680" spans="6:8" x14ac:dyDescent="0.2">
      <c r="F1680" s="161"/>
      <c r="G1680" s="88"/>
      <c r="H1680" s="89"/>
    </row>
    <row r="1681" spans="6:8" x14ac:dyDescent="0.2">
      <c r="F1681" s="161"/>
      <c r="G1681" s="88"/>
      <c r="H1681" s="89"/>
    </row>
    <row r="1682" spans="6:8" x14ac:dyDescent="0.2">
      <c r="F1682" s="161"/>
      <c r="G1682" s="88"/>
      <c r="H1682" s="89"/>
    </row>
    <row r="1683" spans="6:8" x14ac:dyDescent="0.2">
      <c r="F1683" s="161"/>
      <c r="G1683" s="88"/>
      <c r="H1683" s="89"/>
    </row>
    <row r="1684" spans="6:8" x14ac:dyDescent="0.2">
      <c r="F1684" s="161"/>
      <c r="G1684" s="88"/>
      <c r="H1684" s="89"/>
    </row>
    <row r="1685" spans="6:8" x14ac:dyDescent="0.2">
      <c r="F1685" s="161"/>
      <c r="G1685" s="88"/>
      <c r="H1685" s="89"/>
    </row>
    <row r="1686" spans="6:8" x14ac:dyDescent="0.2">
      <c r="F1686" s="161"/>
      <c r="G1686" s="88"/>
      <c r="H1686" s="89"/>
    </row>
    <row r="1687" spans="6:8" x14ac:dyDescent="0.2">
      <c r="F1687" s="161"/>
      <c r="G1687" s="88"/>
      <c r="H1687" s="89"/>
    </row>
    <row r="1688" spans="6:8" x14ac:dyDescent="0.2">
      <c r="F1688" s="161"/>
      <c r="G1688" s="88"/>
      <c r="H1688" s="89"/>
    </row>
    <row r="1689" spans="6:8" x14ac:dyDescent="0.2">
      <c r="F1689" s="161"/>
      <c r="G1689" s="88"/>
      <c r="H1689" s="89"/>
    </row>
    <row r="1690" spans="6:8" x14ac:dyDescent="0.2">
      <c r="F1690" s="161"/>
      <c r="G1690" s="88"/>
      <c r="H1690" s="89"/>
    </row>
    <row r="1691" spans="6:8" x14ac:dyDescent="0.2">
      <c r="F1691" s="161"/>
      <c r="G1691" s="88"/>
      <c r="H1691" s="89"/>
    </row>
    <row r="1692" spans="6:8" x14ac:dyDescent="0.2">
      <c r="F1692" s="161"/>
      <c r="G1692" s="88"/>
      <c r="H1692" s="89"/>
    </row>
    <row r="1693" spans="6:8" x14ac:dyDescent="0.2">
      <c r="F1693" s="161"/>
      <c r="G1693" s="88"/>
      <c r="H1693" s="89"/>
    </row>
    <row r="1694" spans="6:8" x14ac:dyDescent="0.2">
      <c r="F1694" s="161"/>
      <c r="G1694" s="88"/>
      <c r="H1694" s="89"/>
    </row>
    <row r="1695" spans="6:8" x14ac:dyDescent="0.2">
      <c r="F1695" s="161"/>
      <c r="G1695" s="88"/>
      <c r="H1695" s="89"/>
    </row>
    <row r="1696" spans="6:8" x14ac:dyDescent="0.2">
      <c r="F1696" s="161"/>
      <c r="G1696" s="88"/>
      <c r="H1696" s="89"/>
    </row>
    <row r="1697" spans="6:8" x14ac:dyDescent="0.2">
      <c r="F1697" s="161"/>
      <c r="G1697" s="88"/>
      <c r="H1697" s="89"/>
    </row>
    <row r="1698" spans="6:8" x14ac:dyDescent="0.2">
      <c r="F1698" s="161"/>
      <c r="G1698" s="88"/>
      <c r="H1698" s="89"/>
    </row>
    <row r="1699" spans="6:8" x14ac:dyDescent="0.2">
      <c r="F1699" s="161"/>
      <c r="G1699" s="88"/>
      <c r="H1699" s="89"/>
    </row>
    <row r="1700" spans="6:8" x14ac:dyDescent="0.2">
      <c r="F1700" s="161"/>
      <c r="G1700" s="88"/>
      <c r="H1700" s="89"/>
    </row>
    <row r="1701" spans="6:8" x14ac:dyDescent="0.2">
      <c r="F1701" s="161"/>
      <c r="G1701" s="88"/>
      <c r="H1701" s="89"/>
    </row>
    <row r="1702" spans="6:8" x14ac:dyDescent="0.2">
      <c r="F1702" s="161"/>
      <c r="G1702" s="88"/>
      <c r="H1702" s="89"/>
    </row>
    <row r="1703" spans="6:8" x14ac:dyDescent="0.2">
      <c r="F1703" s="161"/>
      <c r="G1703" s="88"/>
      <c r="H1703" s="89"/>
    </row>
    <row r="1704" spans="6:8" x14ac:dyDescent="0.2">
      <c r="F1704" s="161"/>
      <c r="G1704" s="88"/>
      <c r="H1704" s="89"/>
    </row>
    <row r="1705" spans="6:8" x14ac:dyDescent="0.2">
      <c r="F1705" s="161"/>
      <c r="G1705" s="88"/>
      <c r="H1705" s="89"/>
    </row>
    <row r="1706" spans="6:8" x14ac:dyDescent="0.2">
      <c r="F1706" s="161"/>
      <c r="G1706" s="88"/>
      <c r="H1706" s="89"/>
    </row>
    <row r="1707" spans="6:8" x14ac:dyDescent="0.2">
      <c r="F1707" s="161"/>
      <c r="G1707" s="88"/>
      <c r="H1707" s="89"/>
    </row>
    <row r="1708" spans="6:8" x14ac:dyDescent="0.2">
      <c r="F1708" s="161"/>
      <c r="G1708" s="88"/>
      <c r="H1708" s="89"/>
    </row>
    <row r="1709" spans="6:8" x14ac:dyDescent="0.2">
      <c r="F1709" s="161"/>
      <c r="G1709" s="88"/>
      <c r="H1709" s="89"/>
    </row>
    <row r="1710" spans="6:8" x14ac:dyDescent="0.2">
      <c r="F1710" s="161"/>
      <c r="G1710" s="88"/>
      <c r="H1710" s="89"/>
    </row>
    <row r="1711" spans="6:8" x14ac:dyDescent="0.2">
      <c r="F1711" s="161"/>
      <c r="G1711" s="88"/>
      <c r="H1711" s="89"/>
    </row>
    <row r="1712" spans="6:8" x14ac:dyDescent="0.2">
      <c r="F1712" s="161"/>
      <c r="G1712" s="88"/>
      <c r="H1712" s="89"/>
    </row>
    <row r="1713" spans="6:8" x14ac:dyDescent="0.2">
      <c r="F1713" s="161"/>
      <c r="G1713" s="88"/>
      <c r="H1713" s="89"/>
    </row>
    <row r="1714" spans="6:8" x14ac:dyDescent="0.2">
      <c r="F1714" s="161"/>
      <c r="G1714" s="88"/>
      <c r="H1714" s="89"/>
    </row>
    <row r="1715" spans="6:8" x14ac:dyDescent="0.2">
      <c r="F1715" s="161"/>
      <c r="G1715" s="88"/>
      <c r="H1715" s="89"/>
    </row>
    <row r="1716" spans="6:8" x14ac:dyDescent="0.2">
      <c r="F1716" s="161"/>
      <c r="G1716" s="88"/>
      <c r="H1716" s="89"/>
    </row>
    <row r="1717" spans="6:8" x14ac:dyDescent="0.2">
      <c r="F1717" s="161"/>
      <c r="G1717" s="88"/>
      <c r="H1717" s="89"/>
    </row>
    <row r="1718" spans="6:8" x14ac:dyDescent="0.2">
      <c r="F1718" s="161"/>
      <c r="G1718" s="88"/>
      <c r="H1718" s="89"/>
    </row>
    <row r="1719" spans="6:8" x14ac:dyDescent="0.2">
      <c r="F1719" s="161"/>
      <c r="G1719" s="88"/>
      <c r="H1719" s="89"/>
    </row>
    <row r="1720" spans="6:8" x14ac:dyDescent="0.2">
      <c r="F1720" s="161"/>
      <c r="G1720" s="88"/>
      <c r="H1720" s="89"/>
    </row>
    <row r="1721" spans="6:8" x14ac:dyDescent="0.2">
      <c r="F1721" s="161"/>
      <c r="G1721" s="88"/>
      <c r="H1721" s="89"/>
    </row>
    <row r="1722" spans="6:8" x14ac:dyDescent="0.2">
      <c r="F1722" s="161"/>
      <c r="G1722" s="88"/>
      <c r="H1722" s="89"/>
    </row>
    <row r="1723" spans="6:8" x14ac:dyDescent="0.2">
      <c r="F1723" s="161"/>
      <c r="G1723" s="88"/>
      <c r="H1723" s="89"/>
    </row>
    <row r="1724" spans="6:8" x14ac:dyDescent="0.2">
      <c r="F1724" s="161"/>
      <c r="G1724" s="88"/>
      <c r="H1724" s="89"/>
    </row>
    <row r="1725" spans="6:8" x14ac:dyDescent="0.2">
      <c r="F1725" s="161"/>
      <c r="G1725" s="88"/>
      <c r="H1725" s="89"/>
    </row>
    <row r="1726" spans="6:8" x14ac:dyDescent="0.2">
      <c r="F1726" s="161"/>
      <c r="G1726" s="88"/>
      <c r="H1726" s="89"/>
    </row>
    <row r="1727" spans="6:8" x14ac:dyDescent="0.2">
      <c r="F1727" s="161"/>
      <c r="G1727" s="88"/>
      <c r="H1727" s="89"/>
    </row>
    <row r="1728" spans="6:8" x14ac:dyDescent="0.2">
      <c r="F1728" s="161"/>
      <c r="G1728" s="88"/>
      <c r="H1728" s="89"/>
    </row>
    <row r="1729" spans="6:8" x14ac:dyDescent="0.2">
      <c r="F1729" s="161"/>
      <c r="G1729" s="88"/>
      <c r="H1729" s="89"/>
    </row>
    <row r="1730" spans="6:8" x14ac:dyDescent="0.2">
      <c r="F1730" s="161"/>
      <c r="G1730" s="88"/>
      <c r="H1730" s="89"/>
    </row>
    <row r="1731" spans="6:8" x14ac:dyDescent="0.2">
      <c r="F1731" s="161"/>
      <c r="G1731" s="88"/>
      <c r="H1731" s="89"/>
    </row>
    <row r="1732" spans="6:8" x14ac:dyDescent="0.2">
      <c r="F1732" s="161"/>
      <c r="G1732" s="88"/>
      <c r="H1732" s="89"/>
    </row>
    <row r="1733" spans="6:8" x14ac:dyDescent="0.2">
      <c r="F1733" s="161"/>
      <c r="G1733" s="88"/>
      <c r="H1733" s="89"/>
    </row>
    <row r="1734" spans="6:8" x14ac:dyDescent="0.2">
      <c r="F1734" s="161"/>
      <c r="G1734" s="88"/>
      <c r="H1734" s="89"/>
    </row>
    <row r="1735" spans="6:8" x14ac:dyDescent="0.2">
      <c r="F1735" s="161"/>
      <c r="G1735" s="88"/>
      <c r="H1735" s="89"/>
    </row>
    <row r="1736" spans="6:8" x14ac:dyDescent="0.2">
      <c r="F1736" s="161"/>
      <c r="G1736" s="88"/>
      <c r="H1736" s="89"/>
    </row>
    <row r="1737" spans="6:8" x14ac:dyDescent="0.2">
      <c r="F1737" s="161"/>
      <c r="G1737" s="88"/>
      <c r="H1737" s="89"/>
    </row>
    <row r="1738" spans="6:8" x14ac:dyDescent="0.2">
      <c r="F1738" s="161"/>
      <c r="G1738" s="88"/>
      <c r="H1738" s="89"/>
    </row>
    <row r="1739" spans="6:8" x14ac:dyDescent="0.2">
      <c r="F1739" s="161"/>
      <c r="G1739" s="88"/>
      <c r="H1739" s="89"/>
    </row>
    <row r="1740" spans="6:8" x14ac:dyDescent="0.2">
      <c r="F1740" s="161"/>
      <c r="G1740" s="88"/>
      <c r="H1740" s="89"/>
    </row>
    <row r="1741" spans="6:8" x14ac:dyDescent="0.2">
      <c r="F1741" s="161"/>
      <c r="G1741" s="88"/>
      <c r="H1741" s="89"/>
    </row>
    <row r="1742" spans="6:8" x14ac:dyDescent="0.2">
      <c r="F1742" s="161"/>
      <c r="G1742" s="88"/>
      <c r="H1742" s="89"/>
    </row>
    <row r="1743" spans="6:8" x14ac:dyDescent="0.2">
      <c r="F1743" s="161"/>
      <c r="G1743" s="88"/>
      <c r="H1743" s="89"/>
    </row>
    <row r="1744" spans="6:8" x14ac:dyDescent="0.2">
      <c r="F1744" s="161"/>
      <c r="G1744" s="88"/>
      <c r="H1744" s="89"/>
    </row>
    <row r="1745" spans="6:8" x14ac:dyDescent="0.2">
      <c r="F1745" s="161"/>
      <c r="G1745" s="88"/>
      <c r="H1745" s="89"/>
    </row>
    <row r="1746" spans="6:8" x14ac:dyDescent="0.2">
      <c r="F1746" s="161"/>
      <c r="G1746" s="88"/>
      <c r="H1746" s="89"/>
    </row>
    <row r="1747" spans="6:8" x14ac:dyDescent="0.2">
      <c r="F1747" s="161"/>
      <c r="G1747" s="88"/>
      <c r="H1747" s="89"/>
    </row>
    <row r="1748" spans="6:8" x14ac:dyDescent="0.2">
      <c r="F1748" s="161"/>
      <c r="G1748" s="88"/>
      <c r="H1748" s="89"/>
    </row>
    <row r="1749" spans="6:8" x14ac:dyDescent="0.2">
      <c r="F1749" s="161"/>
      <c r="G1749" s="88"/>
      <c r="H1749" s="89"/>
    </row>
    <row r="1750" spans="6:8" x14ac:dyDescent="0.2">
      <c r="F1750" s="161"/>
      <c r="G1750" s="88"/>
      <c r="H1750" s="89"/>
    </row>
    <row r="1751" spans="6:8" x14ac:dyDescent="0.2">
      <c r="F1751" s="161"/>
      <c r="G1751" s="88"/>
      <c r="H1751" s="89"/>
    </row>
    <row r="1752" spans="6:8" x14ac:dyDescent="0.2">
      <c r="F1752" s="161"/>
      <c r="G1752" s="88"/>
      <c r="H1752" s="89"/>
    </row>
    <row r="1753" spans="6:8" x14ac:dyDescent="0.2">
      <c r="F1753" s="161"/>
      <c r="G1753" s="88"/>
      <c r="H1753" s="89"/>
    </row>
    <row r="1754" spans="6:8" x14ac:dyDescent="0.2">
      <c r="F1754" s="161"/>
      <c r="G1754" s="88"/>
      <c r="H1754" s="89"/>
    </row>
    <row r="1755" spans="6:8" x14ac:dyDescent="0.2">
      <c r="F1755" s="161"/>
      <c r="G1755" s="88"/>
      <c r="H1755" s="89"/>
    </row>
    <row r="1756" spans="6:8" x14ac:dyDescent="0.2">
      <c r="F1756" s="161"/>
      <c r="G1756" s="88"/>
      <c r="H1756" s="89"/>
    </row>
    <row r="1757" spans="6:8" x14ac:dyDescent="0.2">
      <c r="F1757" s="161"/>
      <c r="G1757" s="88"/>
      <c r="H1757" s="89"/>
    </row>
    <row r="1758" spans="6:8" x14ac:dyDescent="0.2">
      <c r="F1758" s="161"/>
      <c r="G1758" s="88"/>
      <c r="H1758" s="89"/>
    </row>
    <row r="1759" spans="6:8" x14ac:dyDescent="0.2">
      <c r="F1759" s="161"/>
      <c r="G1759" s="88"/>
      <c r="H1759" s="89"/>
    </row>
    <row r="1760" spans="6:8" x14ac:dyDescent="0.2">
      <c r="F1760" s="161"/>
      <c r="G1760" s="88"/>
      <c r="H1760" s="89"/>
    </row>
    <row r="1761" spans="6:8" x14ac:dyDescent="0.2">
      <c r="F1761" s="161"/>
      <c r="G1761" s="88"/>
      <c r="H1761" s="89"/>
    </row>
    <row r="1762" spans="6:8" x14ac:dyDescent="0.2">
      <c r="F1762" s="161"/>
      <c r="G1762" s="88"/>
      <c r="H1762" s="89"/>
    </row>
    <row r="1763" spans="6:8" x14ac:dyDescent="0.2">
      <c r="F1763" s="161"/>
      <c r="G1763" s="88"/>
      <c r="H1763" s="89"/>
    </row>
    <row r="1764" spans="6:8" x14ac:dyDescent="0.2">
      <c r="F1764" s="161"/>
      <c r="G1764" s="88"/>
      <c r="H1764" s="89"/>
    </row>
    <row r="1765" spans="6:8" x14ac:dyDescent="0.2">
      <c r="F1765" s="161"/>
      <c r="G1765" s="88"/>
      <c r="H1765" s="89"/>
    </row>
    <row r="1766" spans="6:8" x14ac:dyDescent="0.2">
      <c r="F1766" s="161"/>
      <c r="G1766" s="88"/>
      <c r="H1766" s="89"/>
    </row>
    <row r="1767" spans="6:8" x14ac:dyDescent="0.2">
      <c r="F1767" s="161"/>
      <c r="G1767" s="88"/>
      <c r="H1767" s="89"/>
    </row>
    <row r="1768" spans="6:8" x14ac:dyDescent="0.2">
      <c r="F1768" s="161"/>
      <c r="G1768" s="88"/>
      <c r="H1768" s="89"/>
    </row>
    <row r="1769" spans="6:8" x14ac:dyDescent="0.2">
      <c r="F1769" s="161"/>
      <c r="G1769" s="88"/>
      <c r="H1769" s="89"/>
    </row>
    <row r="1770" spans="6:8" x14ac:dyDescent="0.2">
      <c r="F1770" s="161"/>
      <c r="G1770" s="88"/>
      <c r="H1770" s="89"/>
    </row>
    <row r="1771" spans="6:8" x14ac:dyDescent="0.2">
      <c r="F1771" s="161"/>
      <c r="G1771" s="88"/>
      <c r="H1771" s="89"/>
    </row>
    <row r="1772" spans="6:8" x14ac:dyDescent="0.2">
      <c r="F1772" s="161"/>
      <c r="G1772" s="88"/>
      <c r="H1772" s="89"/>
    </row>
    <row r="1773" spans="6:8" x14ac:dyDescent="0.2">
      <c r="F1773" s="161"/>
      <c r="G1773" s="88"/>
      <c r="H1773" s="89"/>
    </row>
    <row r="1774" spans="6:8" x14ac:dyDescent="0.2">
      <c r="F1774" s="161"/>
      <c r="G1774" s="88"/>
      <c r="H1774" s="89"/>
    </row>
    <row r="1775" spans="6:8" x14ac:dyDescent="0.2">
      <c r="F1775" s="161"/>
      <c r="G1775" s="88"/>
      <c r="H1775" s="89"/>
    </row>
    <row r="1776" spans="6:8" x14ac:dyDescent="0.2">
      <c r="F1776" s="161"/>
      <c r="G1776" s="88"/>
      <c r="H1776" s="89"/>
    </row>
    <row r="1777" spans="6:8" x14ac:dyDescent="0.2">
      <c r="F1777" s="161"/>
      <c r="G1777" s="88"/>
      <c r="H1777" s="89"/>
    </row>
    <row r="1778" spans="6:8" x14ac:dyDescent="0.2">
      <c r="F1778" s="161"/>
      <c r="G1778" s="88"/>
      <c r="H1778" s="89"/>
    </row>
    <row r="1779" spans="6:8" x14ac:dyDescent="0.2">
      <c r="F1779" s="161"/>
      <c r="G1779" s="88"/>
      <c r="H1779" s="89"/>
    </row>
    <row r="1780" spans="6:8" x14ac:dyDescent="0.2">
      <c r="F1780" s="161"/>
      <c r="G1780" s="88"/>
      <c r="H1780" s="89"/>
    </row>
    <row r="1781" spans="6:8" x14ac:dyDescent="0.2">
      <c r="F1781" s="161"/>
      <c r="G1781" s="88"/>
      <c r="H1781" s="89"/>
    </row>
    <row r="1782" spans="6:8" x14ac:dyDescent="0.2">
      <c r="F1782" s="161"/>
      <c r="G1782" s="88"/>
      <c r="H1782" s="89"/>
    </row>
    <row r="1783" spans="6:8" x14ac:dyDescent="0.2">
      <c r="F1783" s="161"/>
      <c r="G1783" s="88"/>
      <c r="H1783" s="89"/>
    </row>
    <row r="1784" spans="6:8" x14ac:dyDescent="0.2">
      <c r="F1784" s="161"/>
      <c r="G1784" s="88"/>
      <c r="H1784" s="89"/>
    </row>
    <row r="1785" spans="6:8" x14ac:dyDescent="0.2">
      <c r="F1785" s="161"/>
      <c r="G1785" s="88"/>
      <c r="H1785" s="89"/>
    </row>
    <row r="1786" spans="6:8" x14ac:dyDescent="0.2">
      <c r="F1786" s="161"/>
      <c r="G1786" s="88"/>
      <c r="H1786" s="89"/>
    </row>
    <row r="1787" spans="6:8" x14ac:dyDescent="0.2">
      <c r="F1787" s="161"/>
      <c r="G1787" s="88"/>
      <c r="H1787" s="89"/>
    </row>
    <row r="1788" spans="6:8" x14ac:dyDescent="0.2">
      <c r="F1788" s="161"/>
      <c r="G1788" s="88"/>
      <c r="H1788" s="89"/>
    </row>
    <row r="1789" spans="6:8" x14ac:dyDescent="0.2">
      <c r="F1789" s="161"/>
      <c r="G1789" s="88"/>
      <c r="H1789" s="89"/>
    </row>
    <row r="1790" spans="6:8" x14ac:dyDescent="0.2">
      <c r="F1790" s="161"/>
      <c r="G1790" s="88"/>
      <c r="H1790" s="89"/>
    </row>
    <row r="1791" spans="6:8" x14ac:dyDescent="0.2">
      <c r="F1791" s="161"/>
      <c r="G1791" s="88"/>
      <c r="H1791" s="89"/>
    </row>
    <row r="1792" spans="6:8" x14ac:dyDescent="0.2">
      <c r="F1792" s="161"/>
      <c r="G1792" s="88"/>
      <c r="H1792" s="89"/>
    </row>
    <row r="1793" spans="6:8" x14ac:dyDescent="0.2">
      <c r="F1793" s="161"/>
      <c r="G1793" s="88"/>
      <c r="H1793" s="89"/>
    </row>
    <row r="1794" spans="6:8" x14ac:dyDescent="0.2">
      <c r="F1794" s="161"/>
      <c r="G1794" s="88"/>
      <c r="H1794" s="89"/>
    </row>
    <row r="1795" spans="6:8" x14ac:dyDescent="0.2">
      <c r="F1795" s="161"/>
      <c r="G1795" s="88"/>
      <c r="H1795" s="89"/>
    </row>
    <row r="1796" spans="6:8" x14ac:dyDescent="0.2">
      <c r="F1796" s="161"/>
      <c r="G1796" s="88"/>
      <c r="H1796" s="89"/>
    </row>
    <row r="1797" spans="6:8" x14ac:dyDescent="0.2">
      <c r="F1797" s="161"/>
      <c r="G1797" s="88"/>
      <c r="H1797" s="89"/>
    </row>
    <row r="1798" spans="6:8" x14ac:dyDescent="0.2">
      <c r="F1798" s="161"/>
      <c r="G1798" s="88"/>
      <c r="H1798" s="89"/>
    </row>
    <row r="1799" spans="6:8" x14ac:dyDescent="0.2">
      <c r="F1799" s="161"/>
      <c r="G1799" s="88"/>
      <c r="H1799" s="89"/>
    </row>
    <row r="1800" spans="6:8" x14ac:dyDescent="0.2">
      <c r="F1800" s="161"/>
      <c r="G1800" s="88"/>
      <c r="H1800" s="89"/>
    </row>
    <row r="1801" spans="6:8" x14ac:dyDescent="0.2">
      <c r="F1801" s="161"/>
      <c r="G1801" s="88"/>
      <c r="H1801" s="89"/>
    </row>
    <row r="1802" spans="6:8" x14ac:dyDescent="0.2">
      <c r="F1802" s="161"/>
      <c r="G1802" s="88"/>
      <c r="H1802" s="89"/>
    </row>
    <row r="1803" spans="6:8" x14ac:dyDescent="0.2">
      <c r="F1803" s="161"/>
      <c r="G1803" s="88"/>
      <c r="H1803" s="89"/>
    </row>
    <row r="1804" spans="6:8" x14ac:dyDescent="0.2">
      <c r="F1804" s="161"/>
      <c r="G1804" s="88"/>
      <c r="H1804" s="89"/>
    </row>
    <row r="1805" spans="6:8" x14ac:dyDescent="0.2">
      <c r="F1805" s="161"/>
      <c r="G1805" s="88"/>
      <c r="H1805" s="89"/>
    </row>
    <row r="1806" spans="6:8" x14ac:dyDescent="0.2">
      <c r="F1806" s="161"/>
      <c r="G1806" s="88"/>
      <c r="H1806" s="89"/>
    </row>
    <row r="1807" spans="6:8" x14ac:dyDescent="0.2">
      <c r="F1807" s="161"/>
      <c r="G1807" s="88"/>
      <c r="H1807" s="89"/>
    </row>
    <row r="1808" spans="6:8" x14ac:dyDescent="0.2">
      <c r="F1808" s="161"/>
      <c r="G1808" s="88"/>
      <c r="H1808" s="89"/>
    </row>
    <row r="1809" spans="6:8" x14ac:dyDescent="0.2">
      <c r="F1809" s="161"/>
      <c r="G1809" s="88"/>
      <c r="H1809" s="89"/>
    </row>
    <row r="1810" spans="6:8" x14ac:dyDescent="0.2">
      <c r="F1810" s="161"/>
      <c r="G1810" s="88"/>
      <c r="H1810" s="89"/>
    </row>
    <row r="1811" spans="6:8" x14ac:dyDescent="0.2">
      <c r="F1811" s="161"/>
      <c r="G1811" s="88"/>
      <c r="H1811" s="89"/>
    </row>
    <row r="1812" spans="6:8" x14ac:dyDescent="0.2">
      <c r="F1812" s="161"/>
      <c r="G1812" s="88"/>
      <c r="H1812" s="89"/>
    </row>
    <row r="1813" spans="6:8" x14ac:dyDescent="0.2">
      <c r="F1813" s="161"/>
      <c r="G1813" s="88"/>
      <c r="H1813" s="89"/>
    </row>
    <row r="1814" spans="6:8" x14ac:dyDescent="0.2">
      <c r="F1814" s="161"/>
      <c r="G1814" s="88"/>
      <c r="H1814" s="89"/>
    </row>
    <row r="1815" spans="6:8" x14ac:dyDescent="0.2">
      <c r="F1815" s="161"/>
      <c r="G1815" s="88"/>
      <c r="H1815" s="89"/>
    </row>
    <row r="1816" spans="6:8" x14ac:dyDescent="0.2">
      <c r="F1816" s="161"/>
      <c r="G1816" s="88"/>
      <c r="H1816" s="89"/>
    </row>
    <row r="1817" spans="6:8" x14ac:dyDescent="0.2">
      <c r="F1817" s="161"/>
      <c r="G1817" s="88"/>
      <c r="H1817" s="89"/>
    </row>
    <row r="1818" spans="6:8" x14ac:dyDescent="0.2">
      <c r="F1818" s="161"/>
      <c r="G1818" s="88"/>
      <c r="H1818" s="89"/>
    </row>
    <row r="1819" spans="6:8" x14ac:dyDescent="0.2">
      <c r="F1819" s="161"/>
      <c r="G1819" s="88"/>
      <c r="H1819" s="89"/>
    </row>
    <row r="1820" spans="6:8" x14ac:dyDescent="0.2">
      <c r="F1820" s="161"/>
      <c r="G1820" s="88"/>
      <c r="H1820" s="89"/>
    </row>
    <row r="1821" spans="6:8" x14ac:dyDescent="0.2">
      <c r="F1821" s="161"/>
      <c r="G1821" s="88"/>
      <c r="H1821" s="89"/>
    </row>
    <row r="1822" spans="6:8" x14ac:dyDescent="0.2">
      <c r="F1822" s="161"/>
      <c r="G1822" s="88"/>
      <c r="H1822" s="89"/>
    </row>
    <row r="1823" spans="6:8" x14ac:dyDescent="0.2">
      <c r="F1823" s="161"/>
      <c r="G1823" s="88"/>
      <c r="H1823" s="89"/>
    </row>
    <row r="1824" spans="6:8" x14ac:dyDescent="0.2">
      <c r="F1824" s="161"/>
      <c r="G1824" s="88"/>
      <c r="H1824" s="89"/>
    </row>
    <row r="1825" spans="6:8" x14ac:dyDescent="0.2">
      <c r="F1825" s="161"/>
      <c r="G1825" s="88"/>
      <c r="H1825" s="89"/>
    </row>
    <row r="1826" spans="6:8" x14ac:dyDescent="0.2">
      <c r="F1826" s="161"/>
      <c r="G1826" s="88"/>
      <c r="H1826" s="89"/>
    </row>
    <row r="1827" spans="6:8" x14ac:dyDescent="0.2">
      <c r="F1827" s="161"/>
      <c r="G1827" s="88"/>
      <c r="H1827" s="89"/>
    </row>
    <row r="1828" spans="6:8" x14ac:dyDescent="0.2">
      <c r="F1828" s="161"/>
      <c r="G1828" s="88"/>
      <c r="H1828" s="89"/>
    </row>
    <row r="1829" spans="6:8" x14ac:dyDescent="0.2">
      <c r="F1829" s="161"/>
      <c r="G1829" s="88"/>
      <c r="H1829" s="89"/>
    </row>
    <row r="1830" spans="6:8" x14ac:dyDescent="0.2">
      <c r="F1830" s="161"/>
      <c r="G1830" s="88"/>
      <c r="H1830" s="89"/>
    </row>
    <row r="1831" spans="6:8" x14ac:dyDescent="0.2">
      <c r="F1831" s="161"/>
      <c r="G1831" s="88"/>
      <c r="H1831" s="89"/>
    </row>
    <row r="1832" spans="6:8" x14ac:dyDescent="0.2">
      <c r="F1832" s="161"/>
      <c r="G1832" s="88"/>
      <c r="H1832" s="89"/>
    </row>
    <row r="1833" spans="6:8" x14ac:dyDescent="0.2">
      <c r="F1833" s="161"/>
      <c r="G1833" s="88"/>
      <c r="H1833" s="89"/>
    </row>
    <row r="1834" spans="6:8" x14ac:dyDescent="0.2">
      <c r="F1834" s="161"/>
      <c r="G1834" s="88"/>
      <c r="H1834" s="89"/>
    </row>
    <row r="1835" spans="6:8" x14ac:dyDescent="0.2">
      <c r="F1835" s="161"/>
      <c r="G1835" s="88"/>
      <c r="H1835" s="89"/>
    </row>
    <row r="1836" spans="6:8" x14ac:dyDescent="0.2">
      <c r="F1836" s="161"/>
      <c r="G1836" s="88"/>
      <c r="H1836" s="89"/>
    </row>
    <row r="1837" spans="6:8" x14ac:dyDescent="0.2">
      <c r="F1837" s="161"/>
      <c r="G1837" s="88"/>
      <c r="H1837" s="89"/>
    </row>
    <row r="1838" spans="6:8" x14ac:dyDescent="0.2">
      <c r="F1838" s="161"/>
      <c r="G1838" s="88"/>
      <c r="H1838" s="89"/>
    </row>
    <row r="1839" spans="6:8" x14ac:dyDescent="0.2">
      <c r="F1839" s="161"/>
      <c r="G1839" s="88"/>
      <c r="H1839" s="89"/>
    </row>
    <row r="1840" spans="6:8" x14ac:dyDescent="0.2">
      <c r="F1840" s="161"/>
      <c r="G1840" s="88"/>
      <c r="H1840" s="89"/>
    </row>
    <row r="1841" spans="6:8" x14ac:dyDescent="0.2">
      <c r="F1841" s="161"/>
      <c r="G1841" s="88"/>
      <c r="H1841" s="89"/>
    </row>
    <row r="1842" spans="6:8" x14ac:dyDescent="0.2">
      <c r="F1842" s="161"/>
      <c r="G1842" s="88"/>
      <c r="H1842" s="89"/>
    </row>
    <row r="1843" spans="6:8" x14ac:dyDescent="0.2">
      <c r="F1843" s="161"/>
      <c r="G1843" s="88"/>
      <c r="H1843" s="89"/>
    </row>
    <row r="1844" spans="6:8" x14ac:dyDescent="0.2">
      <c r="F1844" s="161"/>
      <c r="G1844" s="88"/>
      <c r="H1844" s="89"/>
    </row>
    <row r="1845" spans="6:8" x14ac:dyDescent="0.2">
      <c r="F1845" s="161"/>
      <c r="G1845" s="88"/>
      <c r="H1845" s="89"/>
    </row>
    <row r="1846" spans="6:8" x14ac:dyDescent="0.2">
      <c r="F1846" s="161"/>
      <c r="G1846" s="88"/>
      <c r="H1846" s="89"/>
    </row>
    <row r="1847" spans="6:8" x14ac:dyDescent="0.2">
      <c r="F1847" s="161"/>
      <c r="G1847" s="88"/>
      <c r="H1847" s="89"/>
    </row>
    <row r="1848" spans="6:8" x14ac:dyDescent="0.2">
      <c r="F1848" s="161"/>
      <c r="G1848" s="88"/>
      <c r="H1848" s="89"/>
    </row>
    <row r="1849" spans="6:8" x14ac:dyDescent="0.2">
      <c r="F1849" s="161"/>
      <c r="G1849" s="88"/>
      <c r="H1849" s="89"/>
    </row>
    <row r="1850" spans="6:8" x14ac:dyDescent="0.2">
      <c r="F1850" s="161"/>
      <c r="G1850" s="88"/>
      <c r="H1850" s="89"/>
    </row>
    <row r="1851" spans="6:8" x14ac:dyDescent="0.2">
      <c r="F1851" s="161"/>
      <c r="G1851" s="88"/>
      <c r="H1851" s="89"/>
    </row>
    <row r="1852" spans="6:8" x14ac:dyDescent="0.2">
      <c r="F1852" s="161"/>
      <c r="G1852" s="88"/>
      <c r="H1852" s="89"/>
    </row>
    <row r="1853" spans="6:8" x14ac:dyDescent="0.2">
      <c r="F1853" s="161"/>
      <c r="G1853" s="88"/>
      <c r="H1853" s="89"/>
    </row>
    <row r="1854" spans="6:8" x14ac:dyDescent="0.2">
      <c r="F1854" s="161"/>
      <c r="G1854" s="88"/>
      <c r="H1854" s="89"/>
    </row>
    <row r="1855" spans="6:8" x14ac:dyDescent="0.2">
      <c r="F1855" s="161"/>
      <c r="G1855" s="88"/>
      <c r="H1855" s="89"/>
    </row>
    <row r="1856" spans="6:8" x14ac:dyDescent="0.2">
      <c r="F1856" s="161"/>
      <c r="G1856" s="88"/>
      <c r="H1856" s="89"/>
    </row>
    <row r="1857" spans="6:8" x14ac:dyDescent="0.2">
      <c r="F1857" s="161"/>
      <c r="G1857" s="88"/>
      <c r="H1857" s="89"/>
    </row>
    <row r="1858" spans="6:8" x14ac:dyDescent="0.2">
      <c r="F1858" s="161"/>
      <c r="G1858" s="88"/>
      <c r="H1858" s="89"/>
    </row>
    <row r="1859" spans="6:8" x14ac:dyDescent="0.2">
      <c r="F1859" s="161"/>
      <c r="G1859" s="88"/>
      <c r="H1859" s="89"/>
    </row>
    <row r="1860" spans="6:8" x14ac:dyDescent="0.2">
      <c r="F1860" s="161"/>
      <c r="G1860" s="88"/>
      <c r="H1860" s="89"/>
    </row>
    <row r="1861" spans="6:8" x14ac:dyDescent="0.2">
      <c r="F1861" s="161"/>
      <c r="G1861" s="88"/>
      <c r="H1861" s="89"/>
    </row>
    <row r="1862" spans="6:8" x14ac:dyDescent="0.2">
      <c r="F1862" s="161"/>
      <c r="G1862" s="88"/>
      <c r="H1862" s="89"/>
    </row>
    <row r="1863" spans="6:8" x14ac:dyDescent="0.2">
      <c r="F1863" s="161"/>
      <c r="G1863" s="88"/>
      <c r="H1863" s="89"/>
    </row>
    <row r="1864" spans="6:8" x14ac:dyDescent="0.2">
      <c r="F1864" s="161"/>
      <c r="G1864" s="88"/>
      <c r="H1864" s="89"/>
    </row>
    <row r="1865" spans="6:8" x14ac:dyDescent="0.2">
      <c r="F1865" s="161"/>
      <c r="G1865" s="88"/>
      <c r="H1865" s="89"/>
    </row>
    <row r="1866" spans="6:8" x14ac:dyDescent="0.2">
      <c r="F1866" s="161"/>
      <c r="G1866" s="88"/>
      <c r="H1866" s="89"/>
    </row>
    <row r="1867" spans="6:8" x14ac:dyDescent="0.2">
      <c r="F1867" s="161"/>
      <c r="G1867" s="88"/>
      <c r="H1867" s="89"/>
    </row>
  </sheetData>
  <sheetProtection sheet="1" objects="1" scenario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695" yWindow="503" count="3">
    <dataValidation allowBlank="1" showInputMessage="1" showErrorMessage="1" prompt="Negative when expense_x000a_Positive when Income" sqref="G2 F243:F274 F195:F208 F403:F617 F1:F191"/>
    <dataValidation type="list" allowBlank="1" showInputMessage="1" showErrorMessage="1" sqref="I1:I1048576 K1:K1048576">
      <formula1>Funders</formula1>
    </dataValidation>
    <dataValidation type="date" allowBlank="1" showInputMessage="1" showErrorMessage="1" sqref="A1:A1048576">
      <formula1>41275</formula1>
      <formula2>41639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29"/>
  <sheetViews>
    <sheetView tabSelected="1" topLeftCell="C1" zoomScaleNormal="100" workbookViewId="0">
      <selection activeCell="G14" sqref="G14"/>
    </sheetView>
  </sheetViews>
  <sheetFormatPr defaultColWidth="11.5703125" defaultRowHeight="12.75" x14ac:dyDescent="0.2"/>
  <cols>
    <col min="1" max="1" width="19.7109375" style="76" customWidth="1"/>
    <col min="2" max="2" width="34.140625" style="5" customWidth="1"/>
    <col min="3" max="3" width="13.42578125" style="5" bestFit="1" customWidth="1"/>
    <col min="4" max="4" width="11.5703125" style="48"/>
    <col min="5" max="5" width="18.140625" style="11" customWidth="1"/>
  </cols>
  <sheetData>
    <row r="1" spans="1:17" x14ac:dyDescent="0.2">
      <c r="A1" s="77" t="s">
        <v>3</v>
      </c>
      <c r="B1" s="45" t="s">
        <v>1</v>
      </c>
      <c r="C1" s="45" t="s">
        <v>2</v>
      </c>
      <c r="E1" s="16" t="s">
        <v>23</v>
      </c>
      <c r="F1" s="3" t="s">
        <v>36</v>
      </c>
      <c r="G1" s="3" t="s">
        <v>37</v>
      </c>
      <c r="H1" s="3" t="s">
        <v>38</v>
      </c>
      <c r="I1" s="3" t="s">
        <v>24</v>
      </c>
      <c r="J1" s="3" t="s">
        <v>25</v>
      </c>
      <c r="K1" s="3" t="s">
        <v>30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</row>
    <row r="2" spans="1:17" x14ac:dyDescent="0.2">
      <c r="A2" s="76">
        <v>100</v>
      </c>
      <c r="B2" s="45" t="s">
        <v>4</v>
      </c>
      <c r="E2" s="11">
        <f>SUM(F2:Q2)</f>
        <v>0</v>
      </c>
      <c r="F2" s="2">
        <f>SUMIFS(Transactions!F:F,Transactions!D:D,Accounts!A2,Transactions!A:A,"&lt;01/2/13",Transactions!A:A,"&gt;31/12/12")</f>
        <v>0</v>
      </c>
      <c r="G2" s="2">
        <f>SUMIFS(Transactions!F:F,Transactions!D:D,Accounts!A2,Transactions!A:A,"&lt;01/3/13",Transactions!A:A,"&gt;31/1/13")</f>
        <v>0</v>
      </c>
      <c r="H2" s="2">
        <f>SUMIFS(Transactions!F:F,Transactions!D:D,Accounts!A2,Transactions!A:A,"&lt;01/4/13",Transactions!A:A,"&gt;28/2/13")</f>
        <v>0</v>
      </c>
      <c r="I2" s="2">
        <f>SUMIFS(Transactions!F:F,Transactions!D:D,Accounts!A2,Transactions!A:A,"&lt;01/5/13",Transactions!A:A,"&gt;31/3/13")</f>
        <v>0</v>
      </c>
      <c r="J2" s="2">
        <f>SUMIFS(Transactions!F:F,Transactions!D:D,Accounts!A2,Transactions!A:A,"&lt;01/6/13",Transactions!A:A,"&gt;30/4/13")</f>
        <v>0</v>
      </c>
      <c r="K2" s="2">
        <f>SUMIFS(Transactions!F:F,Transactions!D:D,Accounts!A2,Transactions!A:A,"&lt;01/7/13",Transactions!A:A,"&gt;31/5/13")</f>
        <v>0</v>
      </c>
      <c r="L2" s="2">
        <f>SUMIFS(Transactions!G:G,Transactions!E:E,Accounts!B2,Transactions!B:B,"&lt;01/7/13",Transactions!B:B,"&gt;31/5/13")</f>
        <v>0</v>
      </c>
      <c r="M2" s="2">
        <f>SUMIFS(Transactions!F:F,Transactions!D:D,Accounts!A2,Transactions!A:A,"&lt;01/09/13",Transactions!A:A,"&gt;31/7/13")</f>
        <v>0</v>
      </c>
      <c r="N2" s="2">
        <f>SUMIFS(Transactions!F:F,Transactions!D:D,Accounts!A2,Transactions!A:A,"&lt;01/10/13",Transactions!A:A,"&gt;31/8/13")</f>
        <v>0</v>
      </c>
      <c r="O2" s="2">
        <f>SUMIFS(Transactions!F:F,Transactions!D:D,Accounts!A2,Transactions!A:A,"&lt;01/11/13",Transactions!A:A,"&gt;30/9/13")</f>
        <v>0</v>
      </c>
      <c r="P2" s="2">
        <f>SUMIFS(Transactions!F:F,Transactions!D:D,Accounts!A2,Transactions!A:A,"&lt;01/12/13",Transactions!A:A,"&gt;31/10/13")</f>
        <v>0</v>
      </c>
      <c r="Q2" s="2">
        <f>SUMIFS(Transactions!F:F,Transactions!D:D,Accounts!A2,Transactions!A:A,"&lt;01/1/14",Transactions!A:A,"&gt;30/11/13")</f>
        <v>0</v>
      </c>
    </row>
    <row r="3" spans="1:17" x14ac:dyDescent="0.2">
      <c r="A3" s="76">
        <v>110</v>
      </c>
      <c r="B3" s="45" t="s">
        <v>5</v>
      </c>
      <c r="E3" s="11">
        <f t="shared" ref="E3:E66" si="0">SUM(F3:Q3)</f>
        <v>0</v>
      </c>
      <c r="F3" s="2">
        <f>SUMIFS(Transactions!F:F,Transactions!D:D,Accounts!A3,Transactions!A:A,"&lt;01/2/13",Transactions!A:A,"&gt;31/12/12")</f>
        <v>0</v>
      </c>
      <c r="G3" s="2">
        <f>SUMIFS(Transactions!F:F,Transactions!D:D,Accounts!A3,Transactions!A:A,"&lt;01/3/13",Transactions!A:A,"&gt;31/1/13")</f>
        <v>0</v>
      </c>
      <c r="H3" s="2">
        <f>SUMIFS(Transactions!F:F,Transactions!D:D,Accounts!A3,Transactions!A:A,"&lt;01/4/13",Transactions!A:A,"&gt;28/2/13")</f>
        <v>0</v>
      </c>
      <c r="I3" s="2">
        <f>SUMIFS(Transactions!F:F,Transactions!D:D,Accounts!A3,Transactions!A:A,"&lt;01/5/13",Transactions!A:A,"&gt;31/3/13")</f>
        <v>0</v>
      </c>
      <c r="J3" s="2">
        <f>SUMIFS(Transactions!F:F,Transactions!D:D,Accounts!A3,Transactions!A:A,"&lt;01/6/13",Transactions!A:A,"&gt;30/4/13")</f>
        <v>0</v>
      </c>
      <c r="K3" s="2">
        <f>SUMIFS(Transactions!F:F,Transactions!D:D,Accounts!A3,Transactions!A:A,"&lt;01/7/13",Transactions!A:A,"&gt;31/5/13")</f>
        <v>0</v>
      </c>
      <c r="L3" s="2">
        <f>SUMIFS(Transactions!G:G,Transactions!E:E,Accounts!B3,Transactions!B:B,"&lt;01/7/13",Transactions!B:B,"&gt;31/5/13")</f>
        <v>0</v>
      </c>
      <c r="M3" s="2">
        <f>SUMIFS(Transactions!F:F,Transactions!D:D,Accounts!A3,Transactions!A:A,"&lt;01/09/13",Transactions!A:A,"&gt;31/7/13")</f>
        <v>0</v>
      </c>
      <c r="N3" s="2">
        <f>SUMIFS(Transactions!F:F,Transactions!D:D,Accounts!A3,Transactions!A:A,"&lt;01/10/13",Transactions!A:A,"&gt;31/8/13")</f>
        <v>0</v>
      </c>
      <c r="O3" s="2">
        <f>SUMIFS(Transactions!F:F,Transactions!D:D,Accounts!A3,Transactions!A:A,"&lt;01/11/13",Transactions!A:A,"&gt;30/9/13")</f>
        <v>0</v>
      </c>
      <c r="P3" s="2">
        <f>SUMIFS(Transactions!F:F,Transactions!D:D,Accounts!A3,Transactions!A:A,"&lt;01/12/13",Transactions!A:A,"&gt;31/10/13")</f>
        <v>0</v>
      </c>
      <c r="Q3" s="2">
        <f>SUMIFS(Transactions!F:F,Transactions!D:D,Accounts!A3,Transactions!A:A,"&lt;01/1/14",Transactions!A:A,"&gt;30/11/13")</f>
        <v>0</v>
      </c>
    </row>
    <row r="4" spans="1:17" x14ac:dyDescent="0.2">
      <c r="A4" s="76">
        <v>111</v>
      </c>
      <c r="B4" s="45" t="s">
        <v>59</v>
      </c>
      <c r="C4" s="5" t="s">
        <v>6</v>
      </c>
      <c r="E4" s="11">
        <f t="shared" si="0"/>
        <v>0</v>
      </c>
      <c r="F4" s="2">
        <f>SUMIFS(Transactions!F:F,Transactions!D:D,Accounts!A4,Transactions!A:A,"&lt;01/2/13",Transactions!A:A,"&gt;31/12/12")</f>
        <v>0</v>
      </c>
      <c r="G4" s="2">
        <f>SUMIFS(Transactions!F:F,Transactions!D:D,Accounts!A4,Transactions!A:A,"&lt;01/3/13",Transactions!A:A,"&gt;31/1/13")</f>
        <v>0</v>
      </c>
      <c r="H4" s="2">
        <f>SUMIFS(Transactions!F:F,Transactions!D:D,Accounts!A4,Transactions!A:A,"&lt;01/4/13",Transactions!A:A,"&gt;28/2/13")</f>
        <v>0</v>
      </c>
      <c r="I4" s="2">
        <f>SUMIFS(Transactions!F:F,Transactions!D:D,Accounts!A4,Transactions!A:A,"&lt;01/5/13",Transactions!A:A,"&gt;31/3/13")</f>
        <v>0</v>
      </c>
      <c r="J4" s="2">
        <f>SUMIFS(Transactions!F:F,Transactions!D:D,Accounts!A4,Transactions!A:A,"&lt;01/6/13",Transactions!A:A,"&gt;30/4/13")</f>
        <v>0</v>
      </c>
      <c r="K4" s="2">
        <f>SUMIFS(Transactions!F:F,Transactions!D:D,Accounts!A4,Transactions!A:A,"&lt;01/7/13",Transactions!A:A,"&gt;31/5/13")</f>
        <v>0</v>
      </c>
      <c r="L4" s="2">
        <f>SUMIFS(Transactions!G:G,Transactions!E:E,Accounts!B4,Transactions!B:B,"&lt;01/7/13",Transactions!B:B,"&gt;31/5/13")</f>
        <v>0</v>
      </c>
      <c r="M4" s="2">
        <f>SUMIFS(Transactions!F:F,Transactions!D:D,Accounts!A4,Transactions!A:A,"&lt;01/09/13",Transactions!A:A,"&gt;31/7/13")</f>
        <v>0</v>
      </c>
      <c r="N4" s="2">
        <f>SUMIFS(Transactions!F:F,Transactions!D:D,Accounts!A4,Transactions!A:A,"&lt;01/10/13",Transactions!A:A,"&gt;31/8/13")</f>
        <v>0</v>
      </c>
      <c r="O4" s="2">
        <f>SUMIFS(Transactions!F:F,Transactions!D:D,Accounts!A4,Transactions!A:A,"&lt;01/11/13",Transactions!A:A,"&gt;30/9/13")</f>
        <v>0</v>
      </c>
      <c r="P4" s="2">
        <f>SUMIFS(Transactions!F:F,Transactions!D:D,Accounts!A4,Transactions!A:A,"&lt;01/12/13",Transactions!A:A,"&gt;31/10/13")</f>
        <v>0</v>
      </c>
      <c r="Q4" s="2">
        <f>SUMIFS(Transactions!F:F,Transactions!D:D,Accounts!A4,Transactions!A:A,"&lt;01/1/14",Transactions!A:A,"&gt;30/11/13")</f>
        <v>0</v>
      </c>
    </row>
    <row r="5" spans="1:17" x14ac:dyDescent="0.2">
      <c r="A5" s="76">
        <v>112</v>
      </c>
      <c r="C5" s="5" t="s">
        <v>6</v>
      </c>
      <c r="E5" s="11">
        <f t="shared" si="0"/>
        <v>0</v>
      </c>
      <c r="F5" s="2">
        <f>SUMIFS(Transactions!F:F,Transactions!D:D,Accounts!A5,Transactions!A:A,"&lt;01/2/13",Transactions!A:A,"&gt;31/12/12")</f>
        <v>0</v>
      </c>
      <c r="G5" s="2">
        <f>SUMIFS(Transactions!F:F,Transactions!D:D,Accounts!A5,Transactions!A:A,"&lt;01/3/13",Transactions!A:A,"&gt;31/1/13")</f>
        <v>0</v>
      </c>
      <c r="H5" s="2">
        <f>SUMIFS(Transactions!F:F,Transactions!D:D,Accounts!A5,Transactions!A:A,"&lt;01/4/13",Transactions!A:A,"&gt;28/2/13")</f>
        <v>0</v>
      </c>
      <c r="I5" s="2">
        <f>SUMIFS(Transactions!F:F,Transactions!D:D,Accounts!A5,Transactions!A:A,"&lt;01/5/13",Transactions!A:A,"&gt;31/3/13")</f>
        <v>0</v>
      </c>
      <c r="J5" s="2">
        <f>SUMIFS(Transactions!F:F,Transactions!D:D,Accounts!A5,Transactions!A:A,"&lt;01/6/13",Transactions!A:A,"&gt;30/4/13")</f>
        <v>0</v>
      </c>
      <c r="K5" s="2">
        <f>SUMIFS(Transactions!F:F,Transactions!D:D,Accounts!A5,Transactions!A:A,"&lt;01/7/13",Transactions!A:A,"&gt;31/5/13")</f>
        <v>0</v>
      </c>
      <c r="L5" s="2">
        <f>SUMIFS(Transactions!G:G,Transactions!E:E,Accounts!B5,Transactions!B:B,"&lt;01/7/13",Transactions!B:B,"&gt;31/5/13")</f>
        <v>0</v>
      </c>
      <c r="M5" s="2">
        <f>SUMIFS(Transactions!F:F,Transactions!D:D,Accounts!A5,Transactions!A:A,"&lt;01/09/13",Transactions!A:A,"&gt;31/7/13")</f>
        <v>0</v>
      </c>
      <c r="N5" s="2">
        <f>SUMIFS(Transactions!F:F,Transactions!D:D,Accounts!A5,Transactions!A:A,"&lt;01/10/13",Transactions!A:A,"&gt;31/8/13")</f>
        <v>0</v>
      </c>
      <c r="O5" s="2">
        <f>SUMIFS(Transactions!F:F,Transactions!D:D,Accounts!A5,Transactions!A:A,"&lt;01/11/13",Transactions!A:A,"&gt;30/9/13")</f>
        <v>0</v>
      </c>
      <c r="P5" s="2">
        <f>SUMIFS(Transactions!F:F,Transactions!D:D,Accounts!A5,Transactions!A:A,"&lt;01/12/13",Transactions!A:A,"&gt;31/10/13")</f>
        <v>0</v>
      </c>
      <c r="Q5" s="2">
        <f>SUMIFS(Transactions!F:F,Transactions!D:D,Accounts!A5,Transactions!A:A,"&lt;01/1/14",Transactions!A:A,"&gt;30/11/13")</f>
        <v>0</v>
      </c>
    </row>
    <row r="6" spans="1:17" x14ac:dyDescent="0.2">
      <c r="A6" s="76">
        <v>113</v>
      </c>
      <c r="B6" s="45"/>
      <c r="C6" s="5" t="s">
        <v>6</v>
      </c>
      <c r="E6" s="11">
        <f t="shared" si="0"/>
        <v>0</v>
      </c>
      <c r="F6" s="2">
        <f>SUMIFS(Transactions!F:F,Transactions!D:D,Accounts!A6,Transactions!A:A,"&lt;01/2/13",Transactions!A:A,"&gt;31/12/12")</f>
        <v>0</v>
      </c>
      <c r="G6" s="2">
        <f>SUMIFS(Transactions!F:F,Transactions!D:D,Accounts!A6,Transactions!A:A,"&lt;01/3/13",Transactions!A:A,"&gt;31/1/13")</f>
        <v>0</v>
      </c>
      <c r="H6" s="2">
        <f>SUMIFS(Transactions!F:F,Transactions!D:D,Accounts!A6,Transactions!A:A,"&lt;01/4/13",Transactions!A:A,"&gt;28/2/13")</f>
        <v>0</v>
      </c>
      <c r="I6" s="2">
        <f>SUMIFS(Transactions!F:F,Transactions!D:D,Accounts!A6,Transactions!A:A,"&lt;01/5/13",Transactions!A:A,"&gt;31/3/13")</f>
        <v>0</v>
      </c>
      <c r="J6" s="2">
        <f>SUMIFS(Transactions!F:F,Transactions!D:D,Accounts!A6,Transactions!A:A,"&lt;01/6/13",Transactions!A:A,"&gt;30/4/13")</f>
        <v>0</v>
      </c>
      <c r="K6" s="2">
        <f>SUMIFS(Transactions!F:F,Transactions!D:D,Accounts!A6,Transactions!A:A,"&lt;01/7/13",Transactions!A:A,"&gt;31/5/13")</f>
        <v>0</v>
      </c>
      <c r="L6" s="2">
        <f>SUMIFS(Transactions!G:G,Transactions!E:E,Accounts!B6,Transactions!B:B,"&lt;01/7/13",Transactions!B:B,"&gt;31/5/13")</f>
        <v>0</v>
      </c>
      <c r="M6" s="2">
        <f>SUMIFS(Transactions!F:F,Transactions!D:D,Accounts!A6,Transactions!A:A,"&lt;01/09/13",Transactions!A:A,"&gt;31/7/13")</f>
        <v>0</v>
      </c>
      <c r="N6" s="2">
        <f>SUMIFS(Transactions!F:F,Transactions!D:D,Accounts!A6,Transactions!A:A,"&lt;01/10/13",Transactions!A:A,"&gt;31/8/13")</f>
        <v>0</v>
      </c>
      <c r="O6" s="2">
        <f>SUMIFS(Transactions!F:F,Transactions!D:D,Accounts!A6,Transactions!A:A,"&lt;01/11/13",Transactions!A:A,"&gt;30/9/13")</f>
        <v>0</v>
      </c>
      <c r="P6" s="2">
        <f>SUMIFS(Transactions!F:F,Transactions!D:D,Accounts!A6,Transactions!A:A,"&lt;01/12/13",Transactions!A:A,"&gt;31/10/13")</f>
        <v>0</v>
      </c>
      <c r="Q6" s="2">
        <f>SUMIFS(Transactions!F:F,Transactions!D:D,Accounts!A6,Transactions!A:A,"&lt;01/1/14",Transactions!A:A,"&gt;30/11/13")</f>
        <v>0</v>
      </c>
    </row>
    <row r="7" spans="1:17" x14ac:dyDescent="0.2">
      <c r="A7" s="76">
        <v>120</v>
      </c>
      <c r="B7" s="45" t="s">
        <v>60</v>
      </c>
      <c r="C7" s="5" t="s">
        <v>6</v>
      </c>
      <c r="E7" s="11">
        <f t="shared" si="0"/>
        <v>0</v>
      </c>
      <c r="F7" s="2">
        <f>SUMIFS(Transactions!F:F,Transactions!D:D,Accounts!A7,Transactions!A:A,"&lt;01/2/13",Transactions!A:A,"&gt;31/12/12")</f>
        <v>0</v>
      </c>
      <c r="G7" s="2">
        <f>SUMIFS(Transactions!F:F,Transactions!D:D,Accounts!A7,Transactions!A:A,"&lt;01/3/13",Transactions!A:A,"&gt;31/1/13")</f>
        <v>0</v>
      </c>
      <c r="H7" s="2">
        <f>SUMIFS(Transactions!F:F,Transactions!D:D,Accounts!A7,Transactions!A:A,"&lt;01/4/13",Transactions!A:A,"&gt;28/2/13")</f>
        <v>0</v>
      </c>
      <c r="I7" s="2">
        <f>SUMIFS(Transactions!F:F,Transactions!D:D,Accounts!A7,Transactions!A:A,"&lt;01/5/13",Transactions!A:A,"&gt;31/3/13")</f>
        <v>0</v>
      </c>
      <c r="J7" s="2">
        <f>SUMIFS(Transactions!F:F,Transactions!D:D,Accounts!A7,Transactions!A:A,"&lt;01/6/13",Transactions!A:A,"&gt;30/4/13")</f>
        <v>0</v>
      </c>
      <c r="K7" s="2">
        <f>SUMIFS(Transactions!F:F,Transactions!D:D,Accounts!A7,Transactions!A:A,"&lt;01/7/13",Transactions!A:A,"&gt;31/5/13")</f>
        <v>0</v>
      </c>
      <c r="L7" s="2">
        <f>SUMIFS(Transactions!G:G,Transactions!E:E,Accounts!B7,Transactions!B:B,"&lt;01/7/13",Transactions!B:B,"&gt;31/5/13")</f>
        <v>0</v>
      </c>
      <c r="M7" s="2">
        <f>SUMIFS(Transactions!F:F,Transactions!D:D,Accounts!A7,Transactions!A:A,"&lt;01/09/13",Transactions!A:A,"&gt;31/7/13")</f>
        <v>0</v>
      </c>
      <c r="N7" s="2">
        <f>SUMIFS(Transactions!F:F,Transactions!D:D,Accounts!A7,Transactions!A:A,"&lt;01/10/13",Transactions!A:A,"&gt;31/8/13")</f>
        <v>0</v>
      </c>
      <c r="O7" s="2">
        <f>SUMIFS(Transactions!F:F,Transactions!D:D,Accounts!A7,Transactions!A:A,"&lt;01/11/13",Transactions!A:A,"&gt;30/9/13")</f>
        <v>0</v>
      </c>
      <c r="P7" s="2">
        <f>SUMIFS(Transactions!F:F,Transactions!D:D,Accounts!A7,Transactions!A:A,"&lt;01/12/13",Transactions!A:A,"&gt;31/10/13")</f>
        <v>0</v>
      </c>
      <c r="Q7" s="2">
        <f>SUMIFS(Transactions!F:F,Transactions!D:D,Accounts!A7,Transactions!A:A,"&lt;01/1/14",Transactions!A:A,"&gt;30/11/13")</f>
        <v>0</v>
      </c>
    </row>
    <row r="8" spans="1:17" x14ac:dyDescent="0.2">
      <c r="A8" s="76">
        <v>121</v>
      </c>
      <c r="C8" s="5" t="s">
        <v>6</v>
      </c>
      <c r="E8" s="11">
        <f t="shared" si="0"/>
        <v>0</v>
      </c>
      <c r="F8" s="2">
        <f>SUMIFS(Transactions!F:F,Transactions!D:D,Accounts!A8,Transactions!A:A,"&lt;01/2/13",Transactions!A:A,"&gt;31/12/12")</f>
        <v>0</v>
      </c>
      <c r="G8" s="2">
        <f>SUMIFS(Transactions!F:F,Transactions!D:D,Accounts!A8,Transactions!A:A,"&lt;01/3/13",Transactions!A:A,"&gt;31/1/13")</f>
        <v>0</v>
      </c>
      <c r="H8" s="2">
        <f>SUMIFS(Transactions!F:F,Transactions!D:D,Accounts!A8,Transactions!A:A,"&lt;01/4/13",Transactions!A:A,"&gt;28/2/13")</f>
        <v>0</v>
      </c>
      <c r="I8" s="2">
        <f>SUMIFS(Transactions!F:F,Transactions!D:D,Accounts!A8,Transactions!A:A,"&lt;01/5/13",Transactions!A:A,"&gt;31/3/13")</f>
        <v>0</v>
      </c>
      <c r="J8" s="2">
        <f>SUMIFS(Transactions!F:F,Transactions!D:D,Accounts!A8,Transactions!A:A,"&lt;01/6/13",Transactions!A:A,"&gt;30/4/13")</f>
        <v>0</v>
      </c>
      <c r="K8" s="2">
        <f>SUMIFS(Transactions!F:F,Transactions!D:D,Accounts!A8,Transactions!A:A,"&lt;01/7/13",Transactions!A:A,"&gt;31/5/13")</f>
        <v>0</v>
      </c>
      <c r="L8" s="2">
        <f>SUMIFS(Transactions!G:G,Transactions!E:E,Accounts!B8,Transactions!B:B,"&lt;01/7/13",Transactions!B:B,"&gt;31/5/13")</f>
        <v>0</v>
      </c>
      <c r="M8" s="2">
        <f>SUMIFS(Transactions!F:F,Transactions!D:D,Accounts!A8,Transactions!A:A,"&lt;01/09/13",Transactions!A:A,"&gt;31/7/13")</f>
        <v>0</v>
      </c>
      <c r="N8" s="2">
        <f>SUMIFS(Transactions!F:F,Transactions!D:D,Accounts!A8,Transactions!A:A,"&lt;01/10/13",Transactions!A:A,"&gt;31/8/13")</f>
        <v>0</v>
      </c>
      <c r="O8" s="2">
        <f>SUMIFS(Transactions!F:F,Transactions!D:D,Accounts!A8,Transactions!A:A,"&lt;01/11/13",Transactions!A:A,"&gt;30/9/13")</f>
        <v>0</v>
      </c>
      <c r="P8" s="2">
        <f>SUMIFS(Transactions!F:F,Transactions!D:D,Accounts!A8,Transactions!A:A,"&lt;01/12/13",Transactions!A:A,"&gt;31/10/13")</f>
        <v>0</v>
      </c>
      <c r="Q8" s="2">
        <f>SUMIFS(Transactions!F:F,Transactions!D:D,Accounts!A8,Transactions!A:A,"&lt;01/1/14",Transactions!A:A,"&gt;30/11/13")</f>
        <v>0</v>
      </c>
    </row>
    <row r="9" spans="1:17" x14ac:dyDescent="0.2">
      <c r="A9" s="76">
        <v>122</v>
      </c>
      <c r="C9" s="5" t="s">
        <v>6</v>
      </c>
      <c r="E9" s="11">
        <f t="shared" si="0"/>
        <v>0</v>
      </c>
      <c r="F9" s="2">
        <f>SUMIFS(Transactions!F:F,Transactions!D:D,Accounts!A9,Transactions!A:A,"&lt;01/2/13",Transactions!A:A,"&gt;31/12/12")</f>
        <v>0</v>
      </c>
      <c r="G9" s="2">
        <f>SUMIFS(Transactions!F:F,Transactions!D:D,Accounts!A9,Transactions!A:A,"&lt;01/3/13",Transactions!A:A,"&gt;31/1/13")</f>
        <v>0</v>
      </c>
      <c r="H9" s="2">
        <f>SUMIFS(Transactions!F:F,Transactions!D:D,Accounts!A9,Transactions!A:A,"&lt;01/4/13",Transactions!A:A,"&gt;28/2/13")</f>
        <v>0</v>
      </c>
      <c r="I9" s="2">
        <f>SUMIFS(Transactions!F:F,Transactions!D:D,Accounts!A9,Transactions!A:A,"&lt;01/5/13",Transactions!A:A,"&gt;31/3/13")</f>
        <v>0</v>
      </c>
      <c r="J9" s="2">
        <f>SUMIFS(Transactions!F:F,Transactions!D:D,Accounts!A9,Transactions!A:A,"&lt;01/6/13",Transactions!A:A,"&gt;30/4/13")</f>
        <v>0</v>
      </c>
      <c r="K9" s="2">
        <f>SUMIFS(Transactions!F:F,Transactions!D:D,Accounts!A9,Transactions!A:A,"&lt;01/7/13",Transactions!A:A,"&gt;31/5/13")</f>
        <v>0</v>
      </c>
      <c r="L9" s="2">
        <f>SUMIFS(Transactions!G:G,Transactions!E:E,Accounts!B9,Transactions!B:B,"&lt;01/7/13",Transactions!B:B,"&gt;31/5/13")</f>
        <v>0</v>
      </c>
      <c r="M9" s="2">
        <f>SUMIFS(Transactions!F:F,Transactions!D:D,Accounts!A9,Transactions!A:A,"&lt;01/09/13",Transactions!A:A,"&gt;31/7/13")</f>
        <v>0</v>
      </c>
      <c r="N9" s="2">
        <f>SUMIFS(Transactions!F:F,Transactions!D:D,Accounts!A9,Transactions!A:A,"&lt;01/10/13",Transactions!A:A,"&gt;31/8/13")</f>
        <v>0</v>
      </c>
      <c r="O9" s="2">
        <f>SUMIFS(Transactions!F:F,Transactions!D:D,Accounts!A9,Transactions!A:A,"&lt;01/11/13",Transactions!A:A,"&gt;30/9/13")</f>
        <v>0</v>
      </c>
      <c r="P9" s="2">
        <f>SUMIFS(Transactions!F:F,Transactions!D:D,Accounts!A9,Transactions!A:A,"&lt;01/12/13",Transactions!A:A,"&gt;31/10/13")</f>
        <v>0</v>
      </c>
      <c r="Q9" s="2">
        <f>SUMIFS(Transactions!F:F,Transactions!D:D,Accounts!A9,Transactions!A:A,"&lt;01/1/14",Transactions!A:A,"&gt;30/11/13")</f>
        <v>0</v>
      </c>
    </row>
    <row r="10" spans="1:17" x14ac:dyDescent="0.2">
      <c r="A10" s="76">
        <v>123</v>
      </c>
      <c r="C10" s="5" t="s">
        <v>6</v>
      </c>
      <c r="E10" s="11">
        <f t="shared" si="0"/>
        <v>0</v>
      </c>
      <c r="F10" s="2">
        <f>SUMIFS(Transactions!F:F,Transactions!D:D,Accounts!A10,Transactions!A:A,"&lt;01/2/13",Transactions!A:A,"&gt;31/12/12")</f>
        <v>0</v>
      </c>
      <c r="G10" s="2">
        <f>SUMIFS(Transactions!F:F,Transactions!D:D,Accounts!A10,Transactions!A:A,"&lt;01/3/13",Transactions!A:A,"&gt;31/1/13")</f>
        <v>0</v>
      </c>
      <c r="H10" s="2">
        <f>SUMIFS(Transactions!F:F,Transactions!D:D,Accounts!A10,Transactions!A:A,"&lt;01/4/13",Transactions!A:A,"&gt;28/2/13")</f>
        <v>0</v>
      </c>
      <c r="I10" s="2">
        <f>SUMIFS(Transactions!F:F,Transactions!D:D,Accounts!A10,Transactions!A:A,"&lt;01/5/13",Transactions!A:A,"&gt;31/3/13")</f>
        <v>0</v>
      </c>
      <c r="J10" s="2">
        <f>SUMIFS(Transactions!F:F,Transactions!D:D,Accounts!A10,Transactions!A:A,"&lt;01/6/13",Transactions!A:A,"&gt;30/4/13")</f>
        <v>0</v>
      </c>
      <c r="K10" s="2">
        <f>SUMIFS(Transactions!F:F,Transactions!D:D,Accounts!A10,Transactions!A:A,"&lt;01/7/13",Transactions!A:A,"&gt;31/5/13")</f>
        <v>0</v>
      </c>
      <c r="L10" s="2">
        <f>SUMIFS(Transactions!G:G,Transactions!E:E,Accounts!B10,Transactions!B:B,"&lt;01/7/13",Transactions!B:B,"&gt;31/5/13")</f>
        <v>0</v>
      </c>
      <c r="M10" s="2">
        <f>SUMIFS(Transactions!F:F,Transactions!D:D,Accounts!A10,Transactions!A:A,"&lt;01/09/13",Transactions!A:A,"&gt;31/7/13")</f>
        <v>0</v>
      </c>
      <c r="N10" s="2">
        <f>SUMIFS(Transactions!F:F,Transactions!D:D,Accounts!A10,Transactions!A:A,"&lt;01/10/13",Transactions!A:A,"&gt;31/8/13")</f>
        <v>0</v>
      </c>
      <c r="O10" s="2">
        <f>SUMIFS(Transactions!F:F,Transactions!D:D,Accounts!A10,Transactions!A:A,"&lt;01/11/13",Transactions!A:A,"&gt;30/9/13")</f>
        <v>0</v>
      </c>
      <c r="P10" s="2">
        <f>SUMIFS(Transactions!F:F,Transactions!D:D,Accounts!A10,Transactions!A:A,"&lt;01/12/13",Transactions!A:A,"&gt;31/10/13")</f>
        <v>0</v>
      </c>
      <c r="Q10" s="2">
        <f>SUMIFS(Transactions!F:F,Transactions!D:D,Accounts!A10,Transactions!A:A,"&lt;01/1/14",Transactions!A:A,"&gt;30/11/13")</f>
        <v>0</v>
      </c>
    </row>
    <row r="11" spans="1:17" x14ac:dyDescent="0.2">
      <c r="A11" s="76">
        <v>124</v>
      </c>
      <c r="C11" s="5" t="s">
        <v>6</v>
      </c>
      <c r="E11" s="11">
        <f t="shared" si="0"/>
        <v>0</v>
      </c>
      <c r="F11" s="2">
        <f>SUMIFS(Transactions!F:F,Transactions!D:D,Accounts!A11,Transactions!A:A,"&lt;01/2/13",Transactions!A:A,"&gt;31/12/12")</f>
        <v>0</v>
      </c>
      <c r="G11" s="2">
        <f>SUMIFS(Transactions!F:F,Transactions!D:D,Accounts!A11,Transactions!A:A,"&lt;01/3/13",Transactions!A:A,"&gt;31/1/13")</f>
        <v>0</v>
      </c>
      <c r="H11" s="2">
        <f>SUMIFS(Transactions!F:F,Transactions!D:D,Accounts!A11,Transactions!A:A,"&lt;01/4/13",Transactions!A:A,"&gt;28/2/13")</f>
        <v>0</v>
      </c>
      <c r="I11" s="2">
        <f>SUMIFS(Transactions!F:F,Transactions!D:D,Accounts!A11,Transactions!A:A,"&lt;01/5/13",Transactions!A:A,"&gt;31/3/13")</f>
        <v>0</v>
      </c>
      <c r="J11" s="2">
        <f>SUMIFS(Transactions!F:F,Transactions!D:D,Accounts!A11,Transactions!A:A,"&lt;01/6/13",Transactions!A:A,"&gt;30/4/13")</f>
        <v>0</v>
      </c>
      <c r="K11" s="2">
        <f>SUMIFS(Transactions!F:F,Transactions!D:D,Accounts!A11,Transactions!A:A,"&lt;01/7/13",Transactions!A:A,"&gt;31/5/13")</f>
        <v>0</v>
      </c>
      <c r="L11" s="2">
        <f>SUMIFS(Transactions!G:G,Transactions!E:E,Accounts!B11,Transactions!B:B,"&lt;01/7/13",Transactions!B:B,"&gt;31/5/13")</f>
        <v>0</v>
      </c>
      <c r="M11" s="2">
        <f>SUMIFS(Transactions!F:F,Transactions!D:D,Accounts!A11,Transactions!A:A,"&lt;01/09/13",Transactions!A:A,"&gt;31/7/13")</f>
        <v>0</v>
      </c>
      <c r="N11" s="2">
        <f>SUMIFS(Transactions!F:F,Transactions!D:D,Accounts!A11,Transactions!A:A,"&lt;01/10/13",Transactions!A:A,"&gt;31/8/13")</f>
        <v>0</v>
      </c>
      <c r="O11" s="2">
        <f>SUMIFS(Transactions!F:F,Transactions!D:D,Accounts!A11,Transactions!A:A,"&lt;01/11/13",Transactions!A:A,"&gt;30/9/13")</f>
        <v>0</v>
      </c>
      <c r="P11" s="2">
        <f>SUMIFS(Transactions!F:F,Transactions!D:D,Accounts!A11,Transactions!A:A,"&lt;01/12/13",Transactions!A:A,"&gt;31/10/13")</f>
        <v>0</v>
      </c>
      <c r="Q11" s="2">
        <f>SUMIFS(Transactions!F:F,Transactions!D:D,Accounts!A11,Transactions!A:A,"&lt;01/1/14",Transactions!A:A,"&gt;30/11/13")</f>
        <v>0</v>
      </c>
    </row>
    <row r="12" spans="1:17" x14ac:dyDescent="0.2">
      <c r="A12" s="76">
        <v>125</v>
      </c>
      <c r="C12" s="5" t="s">
        <v>6</v>
      </c>
      <c r="E12" s="11">
        <f t="shared" si="0"/>
        <v>0</v>
      </c>
      <c r="F12" s="2">
        <f>SUMIFS(Transactions!F:F,Transactions!D:D,Accounts!A12,Transactions!A:A,"&lt;01/2/13",Transactions!A:A,"&gt;31/12/12")</f>
        <v>0</v>
      </c>
      <c r="G12" s="2">
        <f>SUMIFS(Transactions!F:F,Transactions!D:D,Accounts!A12,Transactions!A:A,"&lt;01/3/13",Transactions!A:A,"&gt;31/1/13")</f>
        <v>0</v>
      </c>
      <c r="H12" s="2">
        <f>SUMIFS(Transactions!F:F,Transactions!D:D,Accounts!A12,Transactions!A:A,"&lt;01/4/13",Transactions!A:A,"&gt;28/2/13")</f>
        <v>0</v>
      </c>
      <c r="I12" s="2">
        <f>SUMIFS(Transactions!F:F,Transactions!D:D,Accounts!A12,Transactions!A:A,"&lt;01/5/13",Transactions!A:A,"&gt;31/3/13")</f>
        <v>0</v>
      </c>
      <c r="J12" s="2">
        <f>SUMIFS(Transactions!F:F,Transactions!D:D,Accounts!A12,Transactions!A:A,"&lt;01/6/13",Transactions!A:A,"&gt;30/4/13")</f>
        <v>0</v>
      </c>
      <c r="K12" s="2">
        <f>SUMIFS(Transactions!F:F,Transactions!D:D,Accounts!A12,Transactions!A:A,"&lt;01/7/13",Transactions!A:A,"&gt;31/5/13")</f>
        <v>0</v>
      </c>
      <c r="L12" s="2">
        <f>SUMIFS(Transactions!G:G,Transactions!E:E,Accounts!B13,Transactions!B:B,"&lt;01/7/13",Transactions!B:B,"&gt;31/5/13")</f>
        <v>0</v>
      </c>
      <c r="M12" s="2">
        <f>SUMIFS(Transactions!F:F,Transactions!D:D,Accounts!A13,Transactions!A:A,"&lt;01/09/13",Transactions!A:A,"&gt;31/7/13")</f>
        <v>0</v>
      </c>
      <c r="N12" s="2">
        <f>SUMIFS(Transactions!F:F,Transactions!D:D,Accounts!A13,Transactions!A:A,"&lt;01/10/13",Transactions!A:A,"&gt;31/8/13")</f>
        <v>0</v>
      </c>
      <c r="O12" s="2">
        <f>SUMIFS(Transactions!F:F,Transactions!D:D,Accounts!A13,Transactions!A:A,"&lt;01/11/13",Transactions!A:A,"&gt;30/9/13")</f>
        <v>0</v>
      </c>
      <c r="P12" s="2">
        <f>SUMIFS(Transactions!F:F,Transactions!D:D,Accounts!A12,Transactions!A:A,"&lt;01/12/13",Transactions!A:A,"&gt;31/10/13")</f>
        <v>0</v>
      </c>
      <c r="Q12" s="2">
        <f>SUMIFS(Transactions!F:F,Transactions!D:D,Accounts!A12,Transactions!A:A,"&lt;01/1/14",Transactions!A:A,"&gt;30/11/13")</f>
        <v>0</v>
      </c>
    </row>
    <row r="13" spans="1:17" x14ac:dyDescent="0.2">
      <c r="A13" s="76">
        <v>126</v>
      </c>
      <c r="C13" s="5" t="s">
        <v>6</v>
      </c>
      <c r="E13" s="11">
        <f t="shared" si="0"/>
        <v>0</v>
      </c>
      <c r="F13" s="2">
        <f>SUMIFS(Transactions!F:F,Transactions!D:D,Accounts!A13,Transactions!A:A,"&lt;01/2/13",Transactions!A:A,"&gt;31/12/12")</f>
        <v>0</v>
      </c>
      <c r="G13" s="2">
        <f>SUMIFS(Transactions!F:F,Transactions!D:D,Accounts!A13,Transactions!A:A,"&lt;01/3/13",Transactions!A:A,"&gt;31/1/13")</f>
        <v>0</v>
      </c>
      <c r="H13" s="2">
        <f>SUMIFS(Transactions!F:F,Transactions!D:D,Accounts!A13,Transactions!A:A,"&lt;01/4/13",Transactions!A:A,"&gt;28/2/13")</f>
        <v>0</v>
      </c>
      <c r="I13" s="2">
        <f>SUMIFS(Transactions!F:F,Transactions!D:D,Accounts!A13,Transactions!A:A,"&lt;01/5/13",Transactions!A:A,"&gt;31/3/13")</f>
        <v>0</v>
      </c>
      <c r="J13" s="2">
        <f>SUMIFS(Transactions!F:F,Transactions!D:D,Accounts!A13,Transactions!A:A,"&lt;01/6/13",Transactions!A:A,"&gt;30/4/13")</f>
        <v>0</v>
      </c>
      <c r="K13" s="2">
        <f>SUMIFS(Transactions!F:F,Transactions!D:D,Accounts!A13,Transactions!A:A,"&lt;01/7/13",Transactions!A:A,"&gt;31/5/13")</f>
        <v>0</v>
      </c>
      <c r="L13" s="2">
        <f>SUMIFS(Transactions!G:G,Transactions!E:E,Accounts!B13,Transactions!B:B,"&lt;01/7/13",Transactions!B:B,"&gt;31/5/13")</f>
        <v>0</v>
      </c>
      <c r="M13" s="2">
        <f>SUMIFS(Transactions!F:F,Transactions!D:D,Accounts!A13,Transactions!A:A,"&lt;01/09/13",Transactions!A:A,"&gt;31/7/13")</f>
        <v>0</v>
      </c>
      <c r="N13" s="2">
        <f>SUMIFS(Transactions!F:F,Transactions!D:D,Accounts!A13,Transactions!A:A,"&lt;01/10/13",Transactions!A:A,"&gt;31/8/13")</f>
        <v>0</v>
      </c>
      <c r="O13" s="2">
        <f>SUMIFS(Transactions!F:F,Transactions!D:D,Accounts!A13,Transactions!A:A,"&lt;01/11/13",Transactions!A:A,"&gt;30/9/13")</f>
        <v>0</v>
      </c>
      <c r="P13" s="2">
        <f>SUMIFS(Transactions!F:F,Transactions!D:D,Accounts!A13,Transactions!A:A,"&lt;01/12/13",Transactions!A:A,"&gt;31/10/13")</f>
        <v>0</v>
      </c>
      <c r="Q13" s="2">
        <f>SUMIFS(Transactions!F:F,Transactions!D:D,Accounts!A13,Transactions!A:A,"&lt;01/1/14",Transactions!A:A,"&gt;30/11/13")</f>
        <v>0</v>
      </c>
    </row>
    <row r="14" spans="1:17" x14ac:dyDescent="0.2">
      <c r="A14" s="76">
        <v>127</v>
      </c>
      <c r="C14" s="5" t="s">
        <v>6</v>
      </c>
      <c r="E14" s="11">
        <f t="shared" si="0"/>
        <v>0</v>
      </c>
      <c r="F14" s="2">
        <f>SUMIFS(Transactions!F:F,Transactions!D:D,Accounts!A14,Transactions!A:A,"&lt;01/2/13",Transactions!A:A,"&gt;31/12/12")</f>
        <v>0</v>
      </c>
      <c r="G14" s="2">
        <f>SUMIFS(Transactions!F:F,Transactions!D:D,Accounts!A14,Transactions!A:A,"&lt;01/3/13",Transactions!A:A,"&gt;31/1/13")</f>
        <v>0</v>
      </c>
      <c r="H14" s="2">
        <f>SUMIFS(Transactions!F:F,Transactions!D:D,Accounts!A14,Transactions!A:A,"&lt;01/4/13",Transactions!A:A,"&gt;28/2/13")</f>
        <v>0</v>
      </c>
      <c r="I14" s="2">
        <f>SUMIFS(Transactions!F:F,Transactions!D:D,Accounts!A14,Transactions!A:A,"&lt;01/5/13",Transactions!A:A,"&gt;31/3/13")</f>
        <v>0</v>
      </c>
      <c r="J14" s="2">
        <f>SUMIFS(Transactions!F:F,Transactions!D:D,Accounts!A14,Transactions!A:A,"&lt;01/6/13",Transactions!A:A,"&gt;30/4/13")</f>
        <v>0</v>
      </c>
      <c r="K14" s="2">
        <f>SUMIFS(Transactions!F:F,Transactions!D:D,Accounts!A14,Transactions!A:A,"&lt;01/7/13",Transactions!A:A,"&gt;31/5/13")</f>
        <v>0</v>
      </c>
      <c r="L14" s="2">
        <f>SUMIFS(Transactions!G:G,Transactions!E:E,Accounts!B14,Transactions!B:B,"&lt;01/7/13",Transactions!B:B,"&gt;31/5/13")</f>
        <v>0</v>
      </c>
      <c r="M14" s="2">
        <f>SUMIFS(Transactions!F:F,Transactions!D:D,Accounts!A14,Transactions!A:A,"&lt;01/09/13",Transactions!A:A,"&gt;31/7/13")</f>
        <v>0</v>
      </c>
      <c r="N14" s="2">
        <f>SUMIFS(Transactions!F:F,Transactions!D:D,Accounts!A14,Transactions!A:A,"&lt;01/10/13",Transactions!A:A,"&gt;31/8/13")</f>
        <v>0</v>
      </c>
      <c r="O14" s="2">
        <f>SUMIFS(Transactions!F:F,Transactions!D:D,Accounts!A14,Transactions!A:A,"&lt;01/11/13",Transactions!A:A,"&gt;30/9/13")</f>
        <v>0</v>
      </c>
      <c r="P14" s="2">
        <f>SUMIFS(Transactions!F:F,Transactions!D:D,Accounts!A14,Transactions!A:A,"&lt;01/12/13",Transactions!A:A,"&gt;31/10/13")</f>
        <v>0</v>
      </c>
      <c r="Q14" s="2">
        <f>SUMIFS(Transactions!F:F,Transactions!D:D,Accounts!A14,Transactions!A:A,"&lt;01/1/14",Transactions!A:A,"&gt;30/11/13")</f>
        <v>0</v>
      </c>
    </row>
    <row r="15" spans="1:17" x14ac:dyDescent="0.2">
      <c r="A15" s="76">
        <v>125</v>
      </c>
      <c r="C15" s="5" t="s">
        <v>6</v>
      </c>
      <c r="E15" s="11">
        <f t="shared" si="0"/>
        <v>0</v>
      </c>
      <c r="F15" s="2">
        <f>SUMIFS(Transactions!F:F,Transactions!D:D,Accounts!A15,Transactions!A:A,"&lt;01/2/13",Transactions!A:A,"&gt;31/12/12")</f>
        <v>0</v>
      </c>
      <c r="G15" s="2">
        <f>SUMIFS(Transactions!F:F,Transactions!D:D,Accounts!A15,Transactions!A:A,"&lt;01/3/13",Transactions!A:A,"&gt;31/1/13")</f>
        <v>0</v>
      </c>
      <c r="H15" s="2">
        <f>SUMIFS(Transactions!F:F,Transactions!D:D,Accounts!A15,Transactions!A:A,"&lt;01/4/13",Transactions!A:A,"&gt;28/2/13")</f>
        <v>0</v>
      </c>
      <c r="I15" s="2">
        <f>SUMIFS(Transactions!F:F,Transactions!D:D,Accounts!A15,Transactions!A:A,"&lt;01/5/13",Transactions!A:A,"&gt;31/3/13")</f>
        <v>0</v>
      </c>
      <c r="J15" s="2">
        <f>SUMIFS(Transactions!F:F,Transactions!D:D,Accounts!A15,Transactions!A:A,"&lt;01/6/13",Transactions!A:A,"&gt;30/4/13")</f>
        <v>0</v>
      </c>
      <c r="K15" s="2">
        <f>SUMIFS(Transactions!F:F,Transactions!D:D,Accounts!A15,Transactions!A:A,"&lt;01/7/13",Transactions!A:A,"&gt;31/5/13")</f>
        <v>0</v>
      </c>
      <c r="L15" s="2">
        <f>SUMIFS(Transactions!G:G,Transactions!E:E,Accounts!B15,Transactions!B:B,"&lt;01/7/13",Transactions!B:B,"&gt;31/5/13")</f>
        <v>0</v>
      </c>
      <c r="M15" s="2">
        <f>SUMIFS(Transactions!F:F,Transactions!D:D,Accounts!A15,Transactions!A:A,"&lt;01/09/13",Transactions!A:A,"&gt;31/7/13")</f>
        <v>0</v>
      </c>
      <c r="N15" s="2">
        <f>SUMIFS(Transactions!F:F,Transactions!D:D,Accounts!A15,Transactions!A:A,"&lt;01/10/13",Transactions!A:A,"&gt;31/8/13")</f>
        <v>0</v>
      </c>
      <c r="O15" s="2">
        <f>SUMIFS(Transactions!F:F,Transactions!D:D,Accounts!A15,Transactions!A:A,"&lt;01/11/13",Transactions!A:A,"&gt;30/9/13")</f>
        <v>0</v>
      </c>
      <c r="P15" s="2">
        <f>SUMIFS(Transactions!F:F,Transactions!D:D,Accounts!A15,Transactions!A:A,"&lt;01/12/13",Transactions!A:A,"&gt;31/10/13")</f>
        <v>0</v>
      </c>
      <c r="Q15" s="2">
        <f>SUMIFS(Transactions!F:F,Transactions!D:D,Accounts!A15,Transactions!A:A,"&lt;01/1/14",Transactions!A:A,"&gt;30/11/13")</f>
        <v>0</v>
      </c>
    </row>
    <row r="16" spans="1:17" x14ac:dyDescent="0.2">
      <c r="A16" s="76">
        <v>130</v>
      </c>
      <c r="B16" s="45" t="s">
        <v>71</v>
      </c>
      <c r="C16" s="5" t="s">
        <v>6</v>
      </c>
      <c r="E16" s="11">
        <f t="shared" si="0"/>
        <v>0</v>
      </c>
      <c r="F16" s="2">
        <f>SUMIFS(Transactions!F:F,Transactions!D:D,Accounts!A16,Transactions!A:A,"&lt;01/2/13",Transactions!A:A,"&gt;31/12/12")</f>
        <v>0</v>
      </c>
      <c r="G16" s="2">
        <f>SUMIFS(Transactions!F:F,Transactions!D:D,Accounts!A16,Transactions!A:A,"&lt;01/3/13",Transactions!A:A,"&gt;31/1/13")</f>
        <v>0</v>
      </c>
      <c r="H16" s="2">
        <f>SUMIFS(Transactions!F:F,Transactions!D:D,Accounts!A16,Transactions!A:A,"&lt;01/4/13",Transactions!A:A,"&gt;28/2/13")</f>
        <v>0</v>
      </c>
      <c r="I16" s="2">
        <f>SUMIFS(Transactions!F:F,Transactions!D:D,Accounts!A16,Transactions!A:A,"&lt;01/5/13",Transactions!A:A,"&gt;31/3/13")</f>
        <v>0</v>
      </c>
      <c r="J16" s="2">
        <f>SUMIFS(Transactions!F:F,Transactions!D:D,Accounts!A16,Transactions!A:A,"&lt;01/6/13",Transactions!A:A,"&gt;30/4/13")</f>
        <v>0</v>
      </c>
      <c r="K16" s="2">
        <f>SUMIFS(Transactions!F:F,Transactions!D:D,Accounts!A16,Transactions!A:A,"&lt;01/7/13",Transactions!A:A,"&gt;31/5/13")</f>
        <v>0</v>
      </c>
      <c r="L16" s="2">
        <f>SUMIFS(Transactions!G:G,Transactions!E:E,Accounts!B16,Transactions!B:B,"&lt;01/7/13",Transactions!B:B,"&gt;31/5/13")</f>
        <v>0</v>
      </c>
      <c r="M16" s="2">
        <f>SUMIFS(Transactions!F:F,Transactions!D:D,Accounts!A16,Transactions!A:A,"&lt;01/09/13",Transactions!A:A,"&gt;31/7/13")</f>
        <v>0</v>
      </c>
      <c r="N16" s="2">
        <f>SUMIFS(Transactions!F:F,Transactions!D:D,Accounts!A16,Transactions!A:A,"&lt;01/10/13",Transactions!A:A,"&gt;31/8/13")</f>
        <v>0</v>
      </c>
      <c r="O16" s="2">
        <f>SUMIFS(Transactions!F:F,Transactions!D:D,Accounts!A16,Transactions!A:A,"&lt;01/11/13",Transactions!A:A,"&gt;30/9/13")</f>
        <v>0</v>
      </c>
      <c r="P16" s="2">
        <f>SUMIFS(Transactions!F:F,Transactions!D:D,Accounts!A16,Transactions!A:A,"&lt;01/12/13",Transactions!A:A,"&gt;31/10/13")</f>
        <v>0</v>
      </c>
      <c r="Q16" s="2">
        <f>SUMIFS(Transactions!F:F,Transactions!D:D,Accounts!A16,Transactions!A:A,"&lt;01/1/14",Transactions!A:A,"&gt;30/11/13")</f>
        <v>0</v>
      </c>
    </row>
    <row r="17" spans="1:17" x14ac:dyDescent="0.2">
      <c r="A17" s="76">
        <v>131</v>
      </c>
      <c r="C17" s="5" t="s">
        <v>6</v>
      </c>
      <c r="E17" s="11">
        <f t="shared" si="0"/>
        <v>0</v>
      </c>
      <c r="F17" s="2">
        <f>SUMIFS(Transactions!F:F,Transactions!D:D,Accounts!A17,Transactions!A:A,"&lt;01/2/13",Transactions!A:A,"&gt;31/12/12")</f>
        <v>0</v>
      </c>
      <c r="G17" s="2">
        <f>SUMIFS(Transactions!F:F,Transactions!D:D,Accounts!A17,Transactions!A:A,"&lt;01/3/13",Transactions!A:A,"&gt;31/1/13")</f>
        <v>0</v>
      </c>
      <c r="H17" s="2">
        <f>SUMIFS(Transactions!F:F,Transactions!D:D,Accounts!A17,Transactions!A:A,"&lt;01/4/13",Transactions!A:A,"&gt;28/2/13")</f>
        <v>0</v>
      </c>
      <c r="I17" s="2">
        <f>SUMIFS(Transactions!F:F,Transactions!D:D,Accounts!A17,Transactions!A:A,"&lt;01/5/13",Transactions!A:A,"&gt;31/3/13")</f>
        <v>0</v>
      </c>
      <c r="J17" s="2">
        <f>SUMIFS(Transactions!F:F,Transactions!D:D,Accounts!A17,Transactions!A:A,"&lt;01/6/13",Transactions!A:A,"&gt;30/4/13")</f>
        <v>0</v>
      </c>
      <c r="K17" s="2">
        <f>SUMIFS(Transactions!F:F,Transactions!D:D,Accounts!A17,Transactions!A:A,"&lt;01/7/13",Transactions!A:A,"&gt;31/5/13")</f>
        <v>0</v>
      </c>
      <c r="L17" s="2">
        <f>SUMIFS(Transactions!G:G,Transactions!E:E,Accounts!B17,Transactions!B:B,"&lt;01/7/13",Transactions!B:B,"&gt;31/5/13")</f>
        <v>0</v>
      </c>
      <c r="M17" s="2">
        <f>SUMIFS(Transactions!F:F,Transactions!D:D,Accounts!A17,Transactions!A:A,"&lt;01/09/13",Transactions!A:A,"&gt;31/7/13")</f>
        <v>0</v>
      </c>
      <c r="N17" s="2">
        <f>SUMIFS(Transactions!F:F,Transactions!D:D,Accounts!A17,Transactions!A:A,"&lt;01/10/13",Transactions!A:A,"&gt;31/8/13")</f>
        <v>0</v>
      </c>
      <c r="O17" s="2">
        <f>SUMIFS(Transactions!F:F,Transactions!D:D,Accounts!A17,Transactions!A:A,"&lt;01/11/13",Transactions!A:A,"&gt;30/9/13")</f>
        <v>0</v>
      </c>
      <c r="P17" s="2">
        <f>SUMIFS(Transactions!F:F,Transactions!D:D,Accounts!A17,Transactions!A:A,"&lt;01/12/13",Transactions!A:A,"&gt;31/10/13")</f>
        <v>0</v>
      </c>
      <c r="Q17" s="2">
        <f>SUMIFS(Transactions!F:F,Transactions!D:D,Accounts!A17,Transactions!A:A,"&lt;01/1/14",Transactions!A:A,"&gt;30/11/13")</f>
        <v>0</v>
      </c>
    </row>
    <row r="18" spans="1:17" x14ac:dyDescent="0.2">
      <c r="A18" s="76">
        <v>132</v>
      </c>
      <c r="C18" s="5" t="s">
        <v>6</v>
      </c>
      <c r="E18" s="11">
        <f t="shared" si="0"/>
        <v>0</v>
      </c>
      <c r="F18" s="2">
        <f>SUMIFS(Transactions!F:F,Transactions!D:D,Accounts!A18,Transactions!A:A,"&lt;01/2/13",Transactions!A:A,"&gt;31/12/12")</f>
        <v>0</v>
      </c>
      <c r="G18" s="2">
        <f>SUMIFS(Transactions!F:F,Transactions!D:D,Accounts!A18,Transactions!A:A,"&lt;01/3/13",Transactions!A:A,"&gt;31/1/13")</f>
        <v>0</v>
      </c>
      <c r="H18" s="2">
        <f>SUMIFS(Transactions!F:F,Transactions!D:D,Accounts!A18,Transactions!A:A,"&lt;01/4/13",Transactions!A:A,"&gt;28/2/13")</f>
        <v>0</v>
      </c>
      <c r="I18" s="2">
        <f>SUMIFS(Transactions!F:F,Transactions!D:D,Accounts!A18,Transactions!A:A,"&lt;01/5/13",Transactions!A:A,"&gt;31/3/13")</f>
        <v>0</v>
      </c>
      <c r="J18" s="2">
        <f>SUMIFS(Transactions!F:F,Transactions!D:D,Accounts!A18,Transactions!A:A,"&lt;01/6/13",Transactions!A:A,"&gt;30/4/13")</f>
        <v>0</v>
      </c>
      <c r="K18" s="2">
        <f>SUMIFS(Transactions!F:F,Transactions!D:D,Accounts!A18,Transactions!A:A,"&lt;01/7/13",Transactions!A:A,"&gt;31/5/13")</f>
        <v>0</v>
      </c>
      <c r="L18" s="2">
        <f>SUMIFS(Transactions!G:G,Transactions!E:E,Accounts!B18,Transactions!B:B,"&lt;01/7/13",Transactions!B:B,"&gt;31/5/13")</f>
        <v>0</v>
      </c>
      <c r="M18" s="2">
        <f>SUMIFS(Transactions!F:F,Transactions!D:D,Accounts!A18,Transactions!A:A,"&lt;01/09/13",Transactions!A:A,"&gt;31/7/13")</f>
        <v>0</v>
      </c>
      <c r="N18" s="2">
        <f>SUMIFS(Transactions!F:F,Transactions!D:D,Accounts!A18,Transactions!A:A,"&lt;01/10/13",Transactions!A:A,"&gt;31/8/13")</f>
        <v>0</v>
      </c>
      <c r="O18" s="2">
        <f>SUMIFS(Transactions!F:F,Transactions!D:D,Accounts!A18,Transactions!A:A,"&lt;01/11/13",Transactions!A:A,"&gt;30/9/13")</f>
        <v>0</v>
      </c>
      <c r="P18" s="2">
        <f>SUMIFS(Transactions!F:F,Transactions!D:D,Accounts!A18,Transactions!A:A,"&lt;01/12/13",Transactions!A:A,"&gt;31/10/13")</f>
        <v>0</v>
      </c>
      <c r="Q18" s="2">
        <f>SUMIFS(Transactions!F:F,Transactions!D:D,Accounts!A18,Transactions!A:A,"&lt;01/1/14",Transactions!A:A,"&gt;30/11/13")</f>
        <v>0</v>
      </c>
    </row>
    <row r="19" spans="1:17" x14ac:dyDescent="0.2">
      <c r="A19" s="76">
        <v>133</v>
      </c>
      <c r="C19" s="5" t="s">
        <v>6</v>
      </c>
      <c r="E19" s="11">
        <f t="shared" si="0"/>
        <v>0</v>
      </c>
      <c r="F19" s="2">
        <f>SUMIFS(Transactions!F:F,Transactions!D:D,Accounts!A19,Transactions!A:A,"&lt;01/2/13",Transactions!A:A,"&gt;31/12/12")</f>
        <v>0</v>
      </c>
      <c r="G19" s="2">
        <f>SUMIFS(Transactions!F:F,Transactions!D:D,Accounts!A19,Transactions!A:A,"&lt;01/3/13",Transactions!A:A,"&gt;31/1/13")</f>
        <v>0</v>
      </c>
      <c r="H19" s="2">
        <f>SUMIFS(Transactions!F:F,Transactions!D:D,Accounts!A19,Transactions!A:A,"&lt;01/4/13",Transactions!A:A,"&gt;28/2/13")</f>
        <v>0</v>
      </c>
      <c r="I19" s="2">
        <f>SUMIFS(Transactions!F:F,Transactions!D:D,Accounts!A19,Transactions!A:A,"&lt;01/5/13",Transactions!A:A,"&gt;31/3/13")</f>
        <v>0</v>
      </c>
      <c r="J19" s="2">
        <f>SUMIFS(Transactions!F:F,Transactions!D:D,Accounts!A19,Transactions!A:A,"&lt;01/6/13",Transactions!A:A,"&gt;30/4/13")</f>
        <v>0</v>
      </c>
      <c r="K19" s="2">
        <f>SUMIFS(Transactions!F:F,Transactions!D:D,Accounts!A19,Transactions!A:A,"&lt;01/7/13",Transactions!A:A,"&gt;31/5/13")</f>
        <v>0</v>
      </c>
      <c r="L19" s="2">
        <f>SUMIFS(Transactions!G:G,Transactions!E:E,Accounts!B19,Transactions!B:B,"&lt;01/7/13",Transactions!B:B,"&gt;31/5/13")</f>
        <v>0</v>
      </c>
      <c r="M19" s="2">
        <f>SUMIFS(Transactions!F:F,Transactions!D:D,Accounts!A19,Transactions!A:A,"&lt;01/09/13",Transactions!A:A,"&gt;31/7/13")</f>
        <v>0</v>
      </c>
      <c r="N19" s="2">
        <f>SUMIFS(Transactions!F:F,Transactions!D:D,Accounts!A19,Transactions!A:A,"&lt;01/10/13",Transactions!A:A,"&gt;31/8/13")</f>
        <v>0</v>
      </c>
      <c r="O19" s="2">
        <f>SUMIFS(Transactions!F:F,Transactions!D:D,Accounts!A19,Transactions!A:A,"&lt;01/11/13",Transactions!A:A,"&gt;30/9/13")</f>
        <v>0</v>
      </c>
      <c r="P19" s="2">
        <f>SUMIFS(Transactions!F:F,Transactions!D:D,Accounts!A19,Transactions!A:A,"&lt;01/12/13",Transactions!A:A,"&gt;31/10/13")</f>
        <v>0</v>
      </c>
      <c r="Q19" s="2">
        <f>SUMIFS(Transactions!F:F,Transactions!D:D,Accounts!A19,Transactions!A:A,"&lt;01/1/14",Transactions!A:A,"&gt;30/11/13")</f>
        <v>0</v>
      </c>
    </row>
    <row r="20" spans="1:17" x14ac:dyDescent="0.2">
      <c r="A20" s="76">
        <v>134</v>
      </c>
      <c r="C20" s="5" t="s">
        <v>6</v>
      </c>
      <c r="E20" s="11">
        <f t="shared" si="0"/>
        <v>0</v>
      </c>
      <c r="F20" s="2">
        <f>SUMIFS(Transactions!F:F,Transactions!D:D,Accounts!A20,Transactions!A:A,"&lt;01/2/13",Transactions!A:A,"&gt;31/12/12")</f>
        <v>0</v>
      </c>
      <c r="G20" s="2">
        <f>SUMIFS(Transactions!F:F,Transactions!D:D,Accounts!A20,Transactions!A:A,"&lt;01/3/13",Transactions!A:A,"&gt;31/1/13")</f>
        <v>0</v>
      </c>
      <c r="H20" s="2">
        <f>SUMIFS(Transactions!F:F,Transactions!D:D,Accounts!A20,Transactions!A:A,"&lt;01/4/13",Transactions!A:A,"&gt;28/2/13")</f>
        <v>0</v>
      </c>
      <c r="I20" s="2">
        <f>SUMIFS(Transactions!F:F,Transactions!D:D,Accounts!A20,Transactions!A:A,"&lt;01/5/13",Transactions!A:A,"&gt;31/3/13")</f>
        <v>0</v>
      </c>
      <c r="J20" s="2">
        <f>SUMIFS(Transactions!F:F,Transactions!D:D,Accounts!A20,Transactions!A:A,"&lt;01/6/13",Transactions!A:A,"&gt;30/4/13")</f>
        <v>0</v>
      </c>
      <c r="K20" s="2">
        <f>SUMIFS(Transactions!F:F,Transactions!D:D,Accounts!A20,Transactions!A:A,"&lt;01/7/13",Transactions!A:A,"&gt;31/5/13")</f>
        <v>0</v>
      </c>
      <c r="L20" s="2">
        <f>SUMIFS(Transactions!G:G,Transactions!E:E,Accounts!B20,Transactions!B:B,"&lt;01/7/13",Transactions!B:B,"&gt;31/5/13")</f>
        <v>0</v>
      </c>
      <c r="M20" s="2">
        <f>SUMIFS(Transactions!F:F,Transactions!D:D,Accounts!A20,Transactions!A:A,"&lt;01/09/13",Transactions!A:A,"&gt;31/7/13")</f>
        <v>0</v>
      </c>
      <c r="N20" s="2">
        <f>SUMIFS(Transactions!F:F,Transactions!D:D,Accounts!A20,Transactions!A:A,"&lt;01/10/13",Transactions!A:A,"&gt;31/8/13")</f>
        <v>0</v>
      </c>
      <c r="O20" s="2">
        <f>SUMIFS(Transactions!F:F,Transactions!D:D,Accounts!A20,Transactions!A:A,"&lt;01/11/13",Transactions!A:A,"&gt;30/9/13")</f>
        <v>0</v>
      </c>
      <c r="P20" s="2">
        <f>SUMIFS(Transactions!F:F,Transactions!D:D,Accounts!A20,Transactions!A:A,"&lt;01/12/13",Transactions!A:A,"&gt;31/10/13")</f>
        <v>0</v>
      </c>
      <c r="Q20" s="2">
        <f>SUMIFS(Transactions!F:F,Transactions!D:D,Accounts!A20,Transactions!A:A,"&lt;01/1/14",Transactions!A:A,"&gt;30/11/13")</f>
        <v>0</v>
      </c>
    </row>
    <row r="21" spans="1:17" x14ac:dyDescent="0.2">
      <c r="A21" s="76">
        <v>135</v>
      </c>
      <c r="C21" s="5" t="s">
        <v>6</v>
      </c>
      <c r="E21" s="11">
        <f t="shared" si="0"/>
        <v>0</v>
      </c>
      <c r="F21" s="2">
        <f>SUMIFS(Transactions!F:F,Transactions!D:D,Accounts!A21,Transactions!A:A,"&lt;01/2/13",Transactions!A:A,"&gt;31/12/12")</f>
        <v>0</v>
      </c>
      <c r="G21" s="2">
        <f>SUMIFS(Transactions!F:F,Transactions!D:D,Accounts!A21,Transactions!A:A,"&lt;01/3/13",Transactions!A:A,"&gt;31/1/13")</f>
        <v>0</v>
      </c>
      <c r="H21" s="2">
        <f>SUMIFS(Transactions!F:F,Transactions!D:D,Accounts!A21,Transactions!A:A,"&lt;01/4/13",Transactions!A:A,"&gt;28/2/13")</f>
        <v>0</v>
      </c>
      <c r="I21" s="2">
        <f>SUMIFS(Transactions!F:F,Transactions!D:D,Accounts!A21,Transactions!A:A,"&lt;01/5/13",Transactions!A:A,"&gt;31/3/13")</f>
        <v>0</v>
      </c>
      <c r="J21" s="2">
        <f>SUMIFS(Transactions!F:F,Transactions!D:D,Accounts!A21,Transactions!A:A,"&lt;01/6/13",Transactions!A:A,"&gt;30/4/13")</f>
        <v>0</v>
      </c>
      <c r="K21" s="2">
        <f>SUMIFS(Transactions!F:F,Transactions!D:D,Accounts!A21,Transactions!A:A,"&lt;01/7/13",Transactions!A:A,"&gt;31/5/13")</f>
        <v>0</v>
      </c>
      <c r="L21" s="2">
        <f>SUMIFS(Transactions!G:G,Transactions!E:E,Accounts!B21,Transactions!B:B,"&lt;01/7/13",Transactions!B:B,"&gt;31/5/13")</f>
        <v>0</v>
      </c>
      <c r="M21" s="2">
        <f>SUMIFS(Transactions!F:F,Transactions!D:D,Accounts!A21,Transactions!A:A,"&lt;01/09/13",Transactions!A:A,"&gt;31/7/13")</f>
        <v>0</v>
      </c>
      <c r="N21" s="2">
        <f>SUMIFS(Transactions!F:F,Transactions!D:D,Accounts!A21,Transactions!A:A,"&lt;01/10/13",Transactions!A:A,"&gt;31/8/13")</f>
        <v>0</v>
      </c>
      <c r="O21" s="2">
        <f>SUMIFS(Transactions!F:F,Transactions!D:D,Accounts!A21,Transactions!A:A,"&lt;01/11/13",Transactions!A:A,"&gt;30/9/13")</f>
        <v>0</v>
      </c>
      <c r="P21" s="2">
        <f>SUMIFS(Transactions!F:F,Transactions!D:D,Accounts!A21,Transactions!A:A,"&lt;01/12/13",Transactions!A:A,"&gt;31/10/13")</f>
        <v>0</v>
      </c>
      <c r="Q21" s="2">
        <f>SUMIFS(Transactions!F:F,Transactions!D:D,Accounts!A21,Transactions!A:A,"&lt;01/1/14",Transactions!A:A,"&gt;30/11/13")</f>
        <v>0</v>
      </c>
    </row>
    <row r="22" spans="1:17" x14ac:dyDescent="0.2">
      <c r="A22" s="76">
        <v>140</v>
      </c>
      <c r="B22" s="45" t="s">
        <v>70</v>
      </c>
      <c r="C22" s="5" t="s">
        <v>6</v>
      </c>
      <c r="E22" s="11">
        <f t="shared" si="0"/>
        <v>0</v>
      </c>
      <c r="F22" s="2">
        <f>SUMIFS(Transactions!F:F,Transactions!D:D,Accounts!A22,Transactions!A:A,"&lt;01/2/13",Transactions!A:A,"&gt;31/12/12")</f>
        <v>0</v>
      </c>
      <c r="G22" s="2">
        <f>SUMIFS(Transactions!F:F,Transactions!D:D,Accounts!A22,Transactions!A:A,"&lt;01/3/13",Transactions!A:A,"&gt;31/1/13")</f>
        <v>0</v>
      </c>
      <c r="H22" s="2">
        <f>SUMIFS(Transactions!F:F,Transactions!D:D,Accounts!A22,Transactions!A:A,"&lt;01/4/13",Transactions!A:A,"&gt;28/2/13")</f>
        <v>0</v>
      </c>
      <c r="I22" s="2">
        <f>SUMIFS(Transactions!F:F,Transactions!D:D,Accounts!A22,Transactions!A:A,"&lt;01/5/13",Transactions!A:A,"&gt;31/3/13")</f>
        <v>0</v>
      </c>
      <c r="J22" s="2">
        <f>SUMIFS(Transactions!F:F,Transactions!D:D,Accounts!A22,Transactions!A:A,"&lt;01/6/13",Transactions!A:A,"&gt;30/4/13")</f>
        <v>0</v>
      </c>
      <c r="K22" s="2">
        <f>SUMIFS(Transactions!F:F,Transactions!D:D,Accounts!A22,Transactions!A:A,"&lt;01/7/13",Transactions!A:A,"&gt;31/5/13")</f>
        <v>0</v>
      </c>
      <c r="L22" s="2">
        <f>SUMIFS(Transactions!G:G,Transactions!E:E,Accounts!B22,Transactions!B:B,"&lt;01/7/13",Transactions!B:B,"&gt;31/5/13")</f>
        <v>0</v>
      </c>
      <c r="M22" s="2">
        <f>SUMIFS(Transactions!F:F,Transactions!D:D,Accounts!A22,Transactions!A:A,"&lt;01/09/13",Transactions!A:A,"&gt;31/7/13")</f>
        <v>0</v>
      </c>
      <c r="N22" s="2">
        <f>SUMIFS(Transactions!F:F,Transactions!D:D,Accounts!A22,Transactions!A:A,"&lt;01/10/13",Transactions!A:A,"&gt;31/8/13")</f>
        <v>0</v>
      </c>
      <c r="O22" s="2">
        <f>SUMIFS(Transactions!F:F,Transactions!D:D,Accounts!A22,Transactions!A:A,"&lt;01/11/13",Transactions!A:A,"&gt;30/9/13")</f>
        <v>0</v>
      </c>
      <c r="P22" s="2">
        <f>SUMIFS(Transactions!F:F,Transactions!D:D,Accounts!A22,Transactions!A:A,"&lt;01/12/13",Transactions!A:A,"&gt;31/10/13")</f>
        <v>0</v>
      </c>
      <c r="Q22" s="2">
        <f>SUMIFS(Transactions!F:F,Transactions!D:D,Accounts!A22,Transactions!A:A,"&lt;01/1/14",Transactions!A:A,"&gt;30/11/13")</f>
        <v>0</v>
      </c>
    </row>
    <row r="23" spans="1:17" x14ac:dyDescent="0.2">
      <c r="A23" s="76">
        <v>141</v>
      </c>
      <c r="C23" s="5" t="s">
        <v>6</v>
      </c>
      <c r="E23" s="11">
        <f t="shared" si="0"/>
        <v>0</v>
      </c>
      <c r="F23" s="2">
        <f>SUMIFS(Transactions!F:F,Transactions!D:D,Accounts!A23,Transactions!A:A,"&lt;01/2/13",Transactions!A:A,"&gt;31/12/12")</f>
        <v>0</v>
      </c>
      <c r="G23" s="2">
        <f>SUMIFS(Transactions!F:F,Transactions!D:D,Accounts!A23,Transactions!A:A,"&lt;01/3/13",Transactions!A:A,"&gt;31/1/13")</f>
        <v>0</v>
      </c>
      <c r="H23" s="2">
        <f>SUMIFS(Transactions!F:F,Transactions!D:D,Accounts!A23,Transactions!A:A,"&lt;01/4/13",Transactions!A:A,"&gt;28/2/13")</f>
        <v>0</v>
      </c>
      <c r="I23" s="2">
        <f>SUMIFS(Transactions!F:F,Transactions!D:D,Accounts!A23,Transactions!A:A,"&lt;01/5/13",Transactions!A:A,"&gt;31/3/13")</f>
        <v>0</v>
      </c>
      <c r="J23" s="2">
        <f>SUMIFS(Transactions!F:F,Transactions!D:D,Accounts!A23,Transactions!A:A,"&lt;01/6/13",Transactions!A:A,"&gt;30/4/13")</f>
        <v>0</v>
      </c>
      <c r="K23" s="2">
        <f>SUMIFS(Transactions!F:F,Transactions!D:D,Accounts!A23,Transactions!A:A,"&lt;01/7/13",Transactions!A:A,"&gt;31/5/13")</f>
        <v>0</v>
      </c>
      <c r="L23" s="2">
        <f>SUMIFS(Transactions!G:G,Transactions!E:E,Accounts!B23,Transactions!B:B,"&lt;01/7/13",Transactions!B:B,"&gt;31/5/13")</f>
        <v>0</v>
      </c>
      <c r="M23" s="2">
        <f>SUMIFS(Transactions!F:F,Transactions!D:D,Accounts!A23,Transactions!A:A,"&lt;01/09/13",Transactions!A:A,"&gt;31/7/13")</f>
        <v>0</v>
      </c>
      <c r="N23" s="2">
        <f>SUMIFS(Transactions!F:F,Transactions!D:D,Accounts!A23,Transactions!A:A,"&lt;01/10/13",Transactions!A:A,"&gt;31/8/13")</f>
        <v>0</v>
      </c>
      <c r="O23" s="2">
        <f>SUMIFS(Transactions!F:F,Transactions!D:D,Accounts!A23,Transactions!A:A,"&lt;01/11/13",Transactions!A:A,"&gt;30/9/13")</f>
        <v>0</v>
      </c>
      <c r="P23" s="2">
        <f>SUMIFS(Transactions!F:F,Transactions!D:D,Accounts!A23,Transactions!A:A,"&lt;01/12/13",Transactions!A:A,"&gt;31/10/13")</f>
        <v>0</v>
      </c>
      <c r="Q23" s="2">
        <f>SUMIFS(Transactions!F:F,Transactions!D:D,Accounts!A23,Transactions!A:A,"&lt;01/1/14",Transactions!A:A,"&gt;30/11/13")</f>
        <v>0</v>
      </c>
    </row>
    <row r="24" spans="1:17" x14ac:dyDescent="0.2">
      <c r="A24" s="76">
        <v>142</v>
      </c>
      <c r="B24" s="45"/>
      <c r="C24" s="5" t="s">
        <v>6</v>
      </c>
      <c r="E24" s="11">
        <f t="shared" si="0"/>
        <v>0</v>
      </c>
      <c r="F24" s="2">
        <f>SUMIFS(Transactions!F:F,Transactions!D:D,Accounts!A24,Transactions!A:A,"&lt;01/2/13",Transactions!A:A,"&gt;31/12/12")</f>
        <v>0</v>
      </c>
      <c r="G24" s="2">
        <f>SUMIFS(Transactions!F:F,Transactions!D:D,Accounts!A24,Transactions!A:A,"&lt;01/3/13",Transactions!A:A,"&gt;31/1/13")</f>
        <v>0</v>
      </c>
      <c r="H24" s="2">
        <f>SUMIFS(Transactions!F:F,Transactions!D:D,Accounts!A24,Transactions!A:A,"&lt;01/4/13",Transactions!A:A,"&gt;28/2/13")</f>
        <v>0</v>
      </c>
      <c r="I24" s="2">
        <f>SUMIFS(Transactions!F:F,Transactions!D:D,Accounts!A24,Transactions!A:A,"&lt;01/5/13",Transactions!A:A,"&gt;31/3/13")</f>
        <v>0</v>
      </c>
      <c r="J24" s="2">
        <f>SUMIFS(Transactions!F:F,Transactions!D:D,Accounts!A24,Transactions!A:A,"&lt;01/6/13",Transactions!A:A,"&gt;30/4/13")</f>
        <v>0</v>
      </c>
      <c r="K24" s="2">
        <f>SUMIFS(Transactions!F:F,Transactions!D:D,Accounts!A24,Transactions!A:A,"&lt;01/7/13",Transactions!A:A,"&gt;31/5/13")</f>
        <v>0</v>
      </c>
      <c r="L24" s="2">
        <f>SUMIFS(Transactions!G:G,Transactions!E:E,Accounts!B24,Transactions!B:B,"&lt;01/7/13",Transactions!B:B,"&gt;31/5/13")</f>
        <v>0</v>
      </c>
      <c r="M24" s="2">
        <f>SUMIFS(Transactions!F:F,Transactions!D:D,Accounts!A24,Transactions!A:A,"&lt;01/09/13",Transactions!A:A,"&gt;31/7/13")</f>
        <v>0</v>
      </c>
      <c r="N24" s="2">
        <f>SUMIFS(Transactions!F:F,Transactions!D:D,Accounts!A24,Transactions!A:A,"&lt;01/10/13",Transactions!A:A,"&gt;31/8/13")</f>
        <v>0</v>
      </c>
      <c r="O24" s="2">
        <f>SUMIFS(Transactions!F:F,Transactions!D:D,Accounts!A24,Transactions!A:A,"&lt;01/11/13",Transactions!A:A,"&gt;30/9/13")</f>
        <v>0</v>
      </c>
      <c r="P24" s="2">
        <f>SUMIFS(Transactions!F:F,Transactions!D:D,Accounts!A24,Transactions!A:A,"&lt;01/12/13",Transactions!A:A,"&gt;31/10/13")</f>
        <v>0</v>
      </c>
      <c r="Q24" s="2">
        <f>SUMIFS(Transactions!F:F,Transactions!D:D,Accounts!A24,Transactions!A:A,"&lt;01/1/14",Transactions!A:A,"&gt;30/11/13")</f>
        <v>0</v>
      </c>
    </row>
    <row r="25" spans="1:17" x14ac:dyDescent="0.2">
      <c r="A25" s="76">
        <v>143</v>
      </c>
      <c r="B25" s="45"/>
      <c r="C25" s="5" t="s">
        <v>6</v>
      </c>
      <c r="E25" s="11">
        <f t="shared" si="0"/>
        <v>0</v>
      </c>
      <c r="F25" s="2">
        <f>SUMIFS(Transactions!F:F,Transactions!D:D,Accounts!A25,Transactions!A:A,"&lt;01/2/13",Transactions!A:A,"&gt;31/12/12")</f>
        <v>0</v>
      </c>
      <c r="G25" s="2">
        <f>SUMIFS(Transactions!F:F,Transactions!D:D,Accounts!A25,Transactions!A:A,"&lt;01/3/13",Transactions!A:A,"&gt;31/1/13")</f>
        <v>0</v>
      </c>
      <c r="H25" s="2">
        <f>SUMIFS(Transactions!F:F,Transactions!D:D,Accounts!A25,Transactions!A:A,"&lt;01/4/13",Transactions!A:A,"&gt;28/2/13")</f>
        <v>0</v>
      </c>
      <c r="I25" s="2">
        <f>SUMIFS(Transactions!F:F,Transactions!D:D,Accounts!A25,Transactions!A:A,"&lt;01/5/13",Transactions!A:A,"&gt;31/3/13")</f>
        <v>0</v>
      </c>
      <c r="J25" s="2">
        <f>SUMIFS(Transactions!F:F,Transactions!D:D,Accounts!A25,Transactions!A:A,"&lt;01/6/13",Transactions!A:A,"&gt;30/4/13")</f>
        <v>0</v>
      </c>
      <c r="K25" s="2">
        <f>SUMIFS(Transactions!F:F,Transactions!D:D,Accounts!A25,Transactions!A:A,"&lt;01/7/13",Transactions!A:A,"&gt;31/5/13")</f>
        <v>0</v>
      </c>
      <c r="L25" s="2">
        <f>SUMIFS(Transactions!G:G,Transactions!E:E,Accounts!B25,Transactions!B:B,"&lt;01/7/13",Transactions!B:B,"&gt;31/5/13")</f>
        <v>0</v>
      </c>
      <c r="M25" s="2">
        <f>SUMIFS(Transactions!F:F,Transactions!D:D,Accounts!A25,Transactions!A:A,"&lt;01/09/13",Transactions!A:A,"&gt;31/7/13")</f>
        <v>0</v>
      </c>
      <c r="N25" s="2">
        <f>SUMIFS(Transactions!F:F,Transactions!D:D,Accounts!A25,Transactions!A:A,"&lt;01/10/13",Transactions!A:A,"&gt;31/8/13")</f>
        <v>0</v>
      </c>
      <c r="O25" s="2">
        <f>SUMIFS(Transactions!F:F,Transactions!D:D,Accounts!A25,Transactions!A:A,"&lt;01/11/13",Transactions!A:A,"&gt;30/9/13")</f>
        <v>0</v>
      </c>
      <c r="P25" s="2">
        <f>SUMIFS(Transactions!F:F,Transactions!D:D,Accounts!A25,Transactions!A:A,"&lt;01/12/13",Transactions!A:A,"&gt;31/10/13")</f>
        <v>0</v>
      </c>
      <c r="Q25" s="2">
        <f>SUMIFS(Transactions!F:F,Transactions!D:D,Accounts!A25,Transactions!A:A,"&lt;01/1/14",Transactions!A:A,"&gt;30/11/13")</f>
        <v>0</v>
      </c>
    </row>
    <row r="26" spans="1:17" x14ac:dyDescent="0.2">
      <c r="A26" s="76">
        <v>150</v>
      </c>
      <c r="B26" s="45" t="s">
        <v>72</v>
      </c>
      <c r="C26" s="5" t="s">
        <v>6</v>
      </c>
      <c r="E26" s="11">
        <f t="shared" si="0"/>
        <v>0</v>
      </c>
      <c r="F26" s="2">
        <f>SUMIFS(Transactions!F:F,Transactions!D:D,Accounts!A26,Transactions!A:A,"&lt;01/2/13",Transactions!A:A,"&gt;31/12/12")</f>
        <v>0</v>
      </c>
      <c r="G26" s="2">
        <f>SUMIFS(Transactions!F:F,Transactions!D:D,Accounts!A26,Transactions!A:A,"&lt;01/3/13",Transactions!A:A,"&gt;31/1/13")</f>
        <v>0</v>
      </c>
      <c r="H26" s="2">
        <f>SUMIFS(Transactions!F:F,Transactions!D:D,Accounts!A26,Transactions!A:A,"&lt;01/4/13",Transactions!A:A,"&gt;28/2/13")</f>
        <v>0</v>
      </c>
      <c r="I26" s="2">
        <f>SUMIFS(Transactions!F:F,Transactions!D:D,Accounts!A26,Transactions!A:A,"&lt;01/5/13",Transactions!A:A,"&gt;31/3/13")</f>
        <v>0</v>
      </c>
      <c r="J26" s="2">
        <f>SUMIFS(Transactions!F:F,Transactions!D:D,Accounts!A26,Transactions!A:A,"&lt;01/6/13",Transactions!A:A,"&gt;30/4/13")</f>
        <v>0</v>
      </c>
      <c r="K26" s="2">
        <f>SUMIFS(Transactions!F:F,Transactions!D:D,Accounts!A26,Transactions!A:A,"&lt;01/7/13",Transactions!A:A,"&gt;31/5/13")</f>
        <v>0</v>
      </c>
      <c r="L26" s="2">
        <f>SUMIFS(Transactions!G:G,Transactions!E:E,Accounts!B26,Transactions!B:B,"&lt;01/7/13",Transactions!B:B,"&gt;31/5/13")</f>
        <v>0</v>
      </c>
      <c r="M26" s="2">
        <f>SUMIFS(Transactions!F:F,Transactions!D:D,Accounts!A26,Transactions!A:A,"&lt;01/09/13",Transactions!A:A,"&gt;31/7/13")</f>
        <v>0</v>
      </c>
      <c r="N26" s="2">
        <f>SUMIFS(Transactions!F:F,Transactions!D:D,Accounts!A26,Transactions!A:A,"&lt;01/10/13",Transactions!A:A,"&gt;31/8/13")</f>
        <v>0</v>
      </c>
      <c r="O26" s="2">
        <f>SUMIFS(Transactions!F:F,Transactions!D:D,Accounts!A26,Transactions!A:A,"&lt;01/11/13",Transactions!A:A,"&gt;30/9/13")</f>
        <v>0</v>
      </c>
      <c r="P26" s="2">
        <f>SUMIFS(Transactions!F:F,Transactions!D:D,Accounts!A26,Transactions!A:A,"&lt;01/12/13",Transactions!A:A,"&gt;31/10/13")</f>
        <v>0</v>
      </c>
      <c r="Q26" s="2">
        <f>SUMIFS(Transactions!F:F,Transactions!D:D,Accounts!A26,Transactions!A:A,"&lt;01/1/14",Transactions!A:A,"&gt;30/11/13")</f>
        <v>0</v>
      </c>
    </row>
    <row r="27" spans="1:17" x14ac:dyDescent="0.2">
      <c r="A27" s="76">
        <v>151</v>
      </c>
      <c r="C27" s="5" t="s">
        <v>6</v>
      </c>
      <c r="E27" s="11">
        <f t="shared" si="0"/>
        <v>0</v>
      </c>
      <c r="F27" s="2">
        <f>SUMIFS(Transactions!F:F,Transactions!D:D,Accounts!A27,Transactions!A:A,"&lt;01/2/13",Transactions!A:A,"&gt;31/12/12")</f>
        <v>0</v>
      </c>
      <c r="G27" s="2">
        <f>SUMIFS(Transactions!F:F,Transactions!D:D,Accounts!A27,Transactions!A:A,"&lt;01/3/13",Transactions!A:A,"&gt;31/1/13")</f>
        <v>0</v>
      </c>
      <c r="H27" s="2">
        <f>SUMIFS(Transactions!F:F,Transactions!D:D,Accounts!A27,Transactions!A:A,"&lt;01/4/13",Transactions!A:A,"&gt;28/2/13")</f>
        <v>0</v>
      </c>
      <c r="I27" s="2">
        <f>SUMIFS(Transactions!F:F,Transactions!D:D,Accounts!A27,Transactions!A:A,"&lt;01/5/13",Transactions!A:A,"&gt;31/3/13")</f>
        <v>0</v>
      </c>
      <c r="J27" s="2">
        <f>SUMIFS(Transactions!F:F,Transactions!D:D,Accounts!A27,Transactions!A:A,"&lt;01/6/13",Transactions!A:A,"&gt;30/4/13")</f>
        <v>0</v>
      </c>
      <c r="K27" s="2">
        <f>SUMIFS(Transactions!F:F,Transactions!D:D,Accounts!A27,Transactions!A:A,"&lt;01/7/13",Transactions!A:A,"&gt;31/5/13")</f>
        <v>0</v>
      </c>
      <c r="L27" s="2">
        <f>SUMIFS(Transactions!G:G,Transactions!E:E,Accounts!B27,Transactions!B:B,"&lt;01/7/13",Transactions!B:B,"&gt;31/5/13")</f>
        <v>0</v>
      </c>
      <c r="M27" s="2">
        <f>SUMIFS(Transactions!F:F,Transactions!D:D,Accounts!A27,Transactions!A:A,"&lt;01/09/13",Transactions!A:A,"&gt;31/7/13")</f>
        <v>0</v>
      </c>
      <c r="N27" s="2">
        <f>SUMIFS(Transactions!F:F,Transactions!D:D,Accounts!A27,Transactions!A:A,"&lt;01/10/13",Transactions!A:A,"&gt;31/8/13")</f>
        <v>0</v>
      </c>
      <c r="O27" s="2">
        <f>SUMIFS(Transactions!F:F,Transactions!D:D,Accounts!A27,Transactions!A:A,"&lt;01/11/13",Transactions!A:A,"&gt;30/9/13")</f>
        <v>0</v>
      </c>
      <c r="P27" s="2">
        <f>SUMIFS(Transactions!F:F,Transactions!D:D,Accounts!A27,Transactions!A:A,"&lt;01/12/13",Transactions!A:A,"&gt;31/10/13")</f>
        <v>0</v>
      </c>
      <c r="Q27" s="2">
        <f>SUMIFS(Transactions!F:F,Transactions!D:D,Accounts!A27,Transactions!A:A,"&lt;01/1/14",Transactions!A:A,"&gt;30/11/13")</f>
        <v>0</v>
      </c>
    </row>
    <row r="28" spans="1:17" x14ac:dyDescent="0.2">
      <c r="A28" s="76">
        <v>152</v>
      </c>
      <c r="B28" s="47"/>
      <c r="C28" s="5" t="s">
        <v>6</v>
      </c>
      <c r="E28" s="11">
        <f t="shared" si="0"/>
        <v>0</v>
      </c>
      <c r="F28" s="2">
        <f>SUMIFS(Transactions!F:F,Transactions!D:D,Accounts!A28,Transactions!A:A,"&lt;01/2/13",Transactions!A:A,"&gt;31/12/12")</f>
        <v>0</v>
      </c>
      <c r="G28" s="2">
        <f>SUMIFS(Transactions!F:F,Transactions!D:D,Accounts!A28,Transactions!A:A,"&lt;01/3/13",Transactions!A:A,"&gt;31/1/13")</f>
        <v>0</v>
      </c>
      <c r="H28" s="2">
        <f>SUMIFS(Transactions!F:F,Transactions!D:D,Accounts!A28,Transactions!A:A,"&lt;01/4/13",Transactions!A:A,"&gt;28/2/13")</f>
        <v>0</v>
      </c>
      <c r="I28" s="2">
        <f>SUMIFS(Transactions!F:F,Transactions!D:D,Accounts!A28,Transactions!A:A,"&lt;01/5/13",Transactions!A:A,"&gt;31/3/13")</f>
        <v>0</v>
      </c>
      <c r="J28" s="2">
        <f>SUMIFS(Transactions!F:F,Transactions!D:D,Accounts!A28,Transactions!A:A,"&lt;01/6/13",Transactions!A:A,"&gt;30/4/13")</f>
        <v>0</v>
      </c>
      <c r="K28" s="2">
        <f>SUMIFS(Transactions!F:F,Transactions!D:D,Accounts!A28,Transactions!A:A,"&lt;01/7/13",Transactions!A:A,"&gt;31/5/13")</f>
        <v>0</v>
      </c>
      <c r="L28" s="2">
        <f>SUMIFS(Transactions!G:G,Transactions!E:E,Accounts!B28,Transactions!B:B,"&lt;01/7/13",Transactions!B:B,"&gt;31/5/13")</f>
        <v>0</v>
      </c>
      <c r="M28" s="2">
        <f>SUMIFS(Transactions!F:F,Transactions!D:D,Accounts!A28,Transactions!A:A,"&lt;01/09/13",Transactions!A:A,"&gt;31/7/13")</f>
        <v>0</v>
      </c>
      <c r="N28" s="2">
        <f>SUMIFS(Transactions!F:F,Transactions!D:D,Accounts!A28,Transactions!A:A,"&lt;01/10/13",Transactions!A:A,"&gt;31/8/13")</f>
        <v>0</v>
      </c>
      <c r="O28" s="2">
        <f>SUMIFS(Transactions!F:F,Transactions!D:D,Accounts!A28,Transactions!A:A,"&lt;01/11/13",Transactions!A:A,"&gt;30/9/13")</f>
        <v>0</v>
      </c>
      <c r="P28" s="2">
        <f>SUMIFS(Transactions!F:F,Transactions!D:D,Accounts!A28,Transactions!A:A,"&lt;01/12/13",Transactions!A:A,"&gt;31/10/13")</f>
        <v>0</v>
      </c>
      <c r="Q28" s="2">
        <f>SUMIFS(Transactions!F:F,Transactions!D:D,Accounts!A28,Transactions!A:A,"&lt;01/1/14",Transactions!A:A,"&gt;30/11/13")</f>
        <v>0</v>
      </c>
    </row>
    <row r="29" spans="1:17" x14ac:dyDescent="0.2">
      <c r="A29" s="76">
        <v>153</v>
      </c>
      <c r="B29" s="47"/>
      <c r="C29" s="5" t="s">
        <v>6</v>
      </c>
      <c r="E29" s="11">
        <f t="shared" si="0"/>
        <v>0</v>
      </c>
      <c r="F29" s="2">
        <f>SUMIFS(Transactions!F:F,Transactions!D:D,Accounts!A29,Transactions!A:A,"&lt;01/2/13",Transactions!A:A,"&gt;31/12/12")</f>
        <v>0</v>
      </c>
      <c r="G29" s="2">
        <f>SUMIFS(Transactions!F:F,Transactions!D:D,Accounts!A29,Transactions!A:A,"&lt;01/3/13",Transactions!A:A,"&gt;31/1/13")</f>
        <v>0</v>
      </c>
      <c r="H29" s="2">
        <f>SUMIFS(Transactions!F:F,Transactions!D:D,Accounts!A29,Transactions!A:A,"&lt;01/4/13",Transactions!A:A,"&gt;28/2/13")</f>
        <v>0</v>
      </c>
      <c r="I29" s="2">
        <f>SUMIFS(Transactions!F:F,Transactions!D:D,Accounts!A29,Transactions!A:A,"&lt;01/5/13",Transactions!A:A,"&gt;31/3/13")</f>
        <v>0</v>
      </c>
      <c r="J29" s="2">
        <f>SUMIFS(Transactions!F:F,Transactions!D:D,Accounts!A29,Transactions!A:A,"&lt;01/6/13",Transactions!A:A,"&gt;30/4/13")</f>
        <v>0</v>
      </c>
      <c r="K29" s="2">
        <f>SUMIFS(Transactions!F:F,Transactions!D:D,Accounts!A29,Transactions!A:A,"&lt;01/7/13",Transactions!A:A,"&gt;31/5/13")</f>
        <v>0</v>
      </c>
      <c r="L29" s="2">
        <f>SUMIFS(Transactions!G:G,Transactions!E:E,Accounts!B29,Transactions!B:B,"&lt;01/7/13",Transactions!B:B,"&gt;31/5/13")</f>
        <v>0</v>
      </c>
      <c r="M29" s="2">
        <f>SUMIFS(Transactions!F:F,Transactions!D:D,Accounts!A29,Transactions!A:A,"&lt;01/09/13",Transactions!A:A,"&gt;31/7/13")</f>
        <v>0</v>
      </c>
      <c r="N29" s="2">
        <f>SUMIFS(Transactions!F:F,Transactions!D:D,Accounts!A29,Transactions!A:A,"&lt;01/10/13",Transactions!A:A,"&gt;31/8/13")</f>
        <v>0</v>
      </c>
      <c r="O29" s="2">
        <f>SUMIFS(Transactions!F:F,Transactions!D:D,Accounts!A29,Transactions!A:A,"&lt;01/11/13",Transactions!A:A,"&gt;30/9/13")</f>
        <v>0</v>
      </c>
      <c r="P29" s="2">
        <f>SUMIFS(Transactions!F:F,Transactions!D:D,Accounts!A29,Transactions!A:A,"&lt;01/12/13",Transactions!A:A,"&gt;31/10/13")</f>
        <v>0</v>
      </c>
      <c r="Q29" s="2">
        <f>SUMIFS(Transactions!F:F,Transactions!D:D,Accounts!A29,Transactions!A:A,"&lt;01/1/14",Transactions!A:A,"&gt;30/11/13")</f>
        <v>0</v>
      </c>
    </row>
    <row r="30" spans="1:17" x14ac:dyDescent="0.2">
      <c r="A30" s="76">
        <v>154</v>
      </c>
      <c r="B30" s="45"/>
      <c r="C30" s="5" t="s">
        <v>6</v>
      </c>
      <c r="E30" s="11">
        <f t="shared" si="0"/>
        <v>0</v>
      </c>
      <c r="F30" s="2">
        <f>SUMIFS(Transactions!F:F,Transactions!D:D,Accounts!A30,Transactions!A:A,"&lt;01/2/13",Transactions!A:A,"&gt;31/12/12")</f>
        <v>0</v>
      </c>
      <c r="G30" s="2">
        <f>SUMIFS(Transactions!F:F,Transactions!D:D,Accounts!A30,Transactions!A:A,"&lt;01/3/13",Transactions!A:A,"&gt;31/1/13")</f>
        <v>0</v>
      </c>
      <c r="H30" s="2">
        <f>SUMIFS(Transactions!F:F,Transactions!D:D,Accounts!A30,Transactions!A:A,"&lt;01/4/13",Transactions!A:A,"&gt;28/2/13")</f>
        <v>0</v>
      </c>
      <c r="I30" s="2">
        <f>SUMIFS(Transactions!F:F,Transactions!D:D,Accounts!A30,Transactions!A:A,"&lt;01/5/13",Transactions!A:A,"&gt;31/3/13")</f>
        <v>0</v>
      </c>
      <c r="J30" s="2">
        <f>SUMIFS(Transactions!F:F,Transactions!D:D,Accounts!A30,Transactions!A:A,"&lt;01/6/13",Transactions!A:A,"&gt;30/4/13")</f>
        <v>0</v>
      </c>
      <c r="K30" s="2">
        <f>SUMIFS(Transactions!F:F,Transactions!D:D,Accounts!A30,Transactions!A:A,"&lt;01/7/13",Transactions!A:A,"&gt;31/5/13")</f>
        <v>0</v>
      </c>
      <c r="L30" s="2">
        <f>SUMIFS(Transactions!G:G,Transactions!E:E,Accounts!B30,Transactions!B:B,"&lt;01/7/13",Transactions!B:B,"&gt;31/5/13")</f>
        <v>0</v>
      </c>
      <c r="M30" s="2">
        <f>SUMIFS(Transactions!F:F,Transactions!D:D,Accounts!A30,Transactions!A:A,"&lt;01/09/13",Transactions!A:A,"&gt;31/7/13")</f>
        <v>0</v>
      </c>
      <c r="N30" s="2">
        <f>SUMIFS(Transactions!F:F,Transactions!D:D,Accounts!A30,Transactions!A:A,"&lt;01/10/13",Transactions!A:A,"&gt;31/8/13")</f>
        <v>0</v>
      </c>
      <c r="O30" s="2">
        <f>SUMIFS(Transactions!F:F,Transactions!D:D,Accounts!A30,Transactions!A:A,"&lt;01/11/13",Transactions!A:A,"&gt;30/9/13")</f>
        <v>0</v>
      </c>
      <c r="P30" s="2">
        <f>SUMIFS(Transactions!F:F,Transactions!D:D,Accounts!A30,Transactions!A:A,"&lt;01/12/13",Transactions!A:A,"&gt;31/10/13")</f>
        <v>0</v>
      </c>
      <c r="Q30" s="2">
        <f>SUMIFS(Transactions!F:F,Transactions!D:D,Accounts!A30,Transactions!A:A,"&lt;01/1/14",Transactions!A:A,"&gt;30/11/13")</f>
        <v>0</v>
      </c>
    </row>
    <row r="31" spans="1:17" x14ac:dyDescent="0.2">
      <c r="A31" s="76">
        <v>155</v>
      </c>
      <c r="B31" s="45"/>
      <c r="C31" s="5" t="s">
        <v>6</v>
      </c>
      <c r="E31" s="11">
        <f t="shared" si="0"/>
        <v>0</v>
      </c>
      <c r="F31" s="2">
        <f>SUMIFS(Transactions!F:F,Transactions!D:D,Accounts!A31,Transactions!A:A,"&lt;01/2/13",Transactions!A:A,"&gt;31/12/12")</f>
        <v>0</v>
      </c>
      <c r="G31" s="2">
        <f>SUMIFS(Transactions!F:F,Transactions!D:D,Accounts!A31,Transactions!A:A,"&lt;01/3/13",Transactions!A:A,"&gt;31/1/13")</f>
        <v>0</v>
      </c>
      <c r="H31" s="2">
        <f>SUMIFS(Transactions!F:F,Transactions!D:D,Accounts!A31,Transactions!A:A,"&lt;01/4/13",Transactions!A:A,"&gt;28/2/13")</f>
        <v>0</v>
      </c>
      <c r="I31" s="2">
        <f>SUMIFS(Transactions!F:F,Transactions!D:D,Accounts!A31,Transactions!A:A,"&lt;01/5/13",Transactions!A:A,"&gt;31/3/13")</f>
        <v>0</v>
      </c>
      <c r="J31" s="2">
        <f>SUMIFS(Transactions!F:F,Transactions!D:D,Accounts!A31,Transactions!A:A,"&lt;01/6/13",Transactions!A:A,"&gt;30/4/13")</f>
        <v>0</v>
      </c>
      <c r="K31" s="2">
        <f>SUMIFS(Transactions!F:F,Transactions!D:D,Accounts!A31,Transactions!A:A,"&lt;01/7/13",Transactions!A:A,"&gt;31/5/13")</f>
        <v>0</v>
      </c>
      <c r="L31" s="2">
        <f>SUMIFS(Transactions!G:G,Transactions!E:E,Accounts!B31,Transactions!B:B,"&lt;01/7/13",Transactions!B:B,"&gt;31/5/13")</f>
        <v>0</v>
      </c>
      <c r="M31" s="2">
        <f>SUMIFS(Transactions!F:F,Transactions!D:D,Accounts!A31,Transactions!A:A,"&lt;01/09/13",Transactions!A:A,"&gt;31/7/13")</f>
        <v>0</v>
      </c>
      <c r="N31" s="2">
        <f>SUMIFS(Transactions!F:F,Transactions!D:D,Accounts!A31,Transactions!A:A,"&lt;01/10/13",Transactions!A:A,"&gt;31/8/13")</f>
        <v>0</v>
      </c>
      <c r="O31" s="2">
        <f>SUMIFS(Transactions!F:F,Transactions!D:D,Accounts!A31,Transactions!A:A,"&lt;01/11/13",Transactions!A:A,"&gt;30/9/13")</f>
        <v>0</v>
      </c>
      <c r="P31" s="2">
        <f>SUMIFS(Transactions!F:F,Transactions!D:D,Accounts!A31,Transactions!A:A,"&lt;01/12/13",Transactions!A:A,"&gt;31/10/13")</f>
        <v>0</v>
      </c>
      <c r="Q31" s="2">
        <f>SUMIFS(Transactions!F:F,Transactions!D:D,Accounts!A31,Transactions!A:A,"&lt;01/1/14",Transactions!A:A,"&gt;30/11/13")</f>
        <v>0</v>
      </c>
    </row>
    <row r="32" spans="1:17" x14ac:dyDescent="0.2">
      <c r="A32" s="76">
        <v>156</v>
      </c>
      <c r="B32" s="45"/>
      <c r="C32" s="5" t="s">
        <v>6</v>
      </c>
      <c r="E32" s="11">
        <f t="shared" si="0"/>
        <v>0</v>
      </c>
      <c r="F32" s="2">
        <f>SUMIFS(Transactions!F:F,Transactions!D:D,Accounts!A32,Transactions!A:A,"&lt;01/2/13",Transactions!A:A,"&gt;31/12/12")</f>
        <v>0</v>
      </c>
      <c r="G32" s="2">
        <f>SUMIFS(Transactions!F:F,Transactions!D:D,Accounts!A32,Transactions!A:A,"&lt;01/3/13",Transactions!A:A,"&gt;31/1/13")</f>
        <v>0</v>
      </c>
      <c r="H32" s="2">
        <f>SUMIFS(Transactions!F:F,Transactions!D:D,Accounts!A32,Transactions!A:A,"&lt;01/4/13",Transactions!A:A,"&gt;28/2/13")</f>
        <v>0</v>
      </c>
      <c r="I32" s="2">
        <f>SUMIFS(Transactions!F:F,Transactions!D:D,Accounts!A32,Transactions!A:A,"&lt;01/5/13",Transactions!A:A,"&gt;31/3/13")</f>
        <v>0</v>
      </c>
      <c r="J32" s="2">
        <f>SUMIFS(Transactions!F:F,Transactions!D:D,Accounts!A32,Transactions!A:A,"&lt;01/6/13",Transactions!A:A,"&gt;30/4/13")</f>
        <v>0</v>
      </c>
      <c r="K32" s="2">
        <f>SUMIFS(Transactions!F:F,Transactions!D:D,Accounts!A32,Transactions!A:A,"&lt;01/7/13",Transactions!A:A,"&gt;31/5/13")</f>
        <v>0</v>
      </c>
      <c r="L32" s="2">
        <f>SUMIFS(Transactions!G:G,Transactions!E:E,Accounts!B32,Transactions!B:B,"&lt;01/7/13",Transactions!B:B,"&gt;31/5/13")</f>
        <v>0</v>
      </c>
      <c r="M32" s="2">
        <f>SUMIFS(Transactions!F:F,Transactions!D:D,Accounts!A32,Transactions!A:A,"&lt;01/09/13",Transactions!A:A,"&gt;31/7/13")</f>
        <v>0</v>
      </c>
      <c r="N32" s="2">
        <f>SUMIFS(Transactions!F:F,Transactions!D:D,Accounts!A32,Transactions!A:A,"&lt;01/10/13",Transactions!A:A,"&gt;31/8/13")</f>
        <v>0</v>
      </c>
      <c r="O32" s="2">
        <f>SUMIFS(Transactions!F:F,Transactions!D:D,Accounts!A32,Transactions!A:A,"&lt;01/11/13",Transactions!A:A,"&gt;30/9/13")</f>
        <v>0</v>
      </c>
      <c r="P32" s="2">
        <f>SUMIFS(Transactions!F:F,Transactions!D:D,Accounts!A32,Transactions!A:A,"&lt;01/12/13",Transactions!A:A,"&gt;31/10/13")</f>
        <v>0</v>
      </c>
      <c r="Q32" s="2">
        <f>SUMIFS(Transactions!F:F,Transactions!D:D,Accounts!A32,Transactions!A:A,"&lt;01/1/14",Transactions!A:A,"&gt;30/11/13")</f>
        <v>0</v>
      </c>
    </row>
    <row r="33" spans="1:17" x14ac:dyDescent="0.2">
      <c r="A33" s="76">
        <v>160</v>
      </c>
      <c r="B33" s="45" t="s">
        <v>7</v>
      </c>
      <c r="E33" s="11">
        <f t="shared" si="0"/>
        <v>0</v>
      </c>
      <c r="F33" s="2">
        <f>SUMIFS(Transactions!F:F,Transactions!D:D,Accounts!A33,Transactions!A:A,"&lt;01/2/13",Transactions!A:A,"&gt;31/12/12")</f>
        <v>0</v>
      </c>
      <c r="G33" s="2">
        <f>SUMIFS(Transactions!F:F,Transactions!D:D,Accounts!A33,Transactions!A:A,"&lt;01/3/13",Transactions!A:A,"&gt;31/1/13")</f>
        <v>0</v>
      </c>
      <c r="H33" s="2">
        <f>SUMIFS(Transactions!F:F,Transactions!D:D,Accounts!A33,Transactions!A:A,"&lt;01/4/13",Transactions!A:A,"&gt;28/2/13")</f>
        <v>0</v>
      </c>
      <c r="I33" s="2">
        <f>SUMIFS(Transactions!F:F,Transactions!D:D,Accounts!A33,Transactions!A:A,"&lt;01/5/13",Transactions!A:A,"&gt;31/3/13")</f>
        <v>0</v>
      </c>
      <c r="J33" s="2">
        <f>SUMIFS(Transactions!F:F,Transactions!D:D,Accounts!A33,Transactions!A:A,"&lt;01/6/13",Transactions!A:A,"&gt;30/4/13")</f>
        <v>0</v>
      </c>
      <c r="K33" s="2">
        <f>SUMIFS(Transactions!F:F,Transactions!D:D,Accounts!A33,Transactions!A:A,"&lt;01/7/13",Transactions!A:A,"&gt;31/5/13")</f>
        <v>0</v>
      </c>
      <c r="L33" s="2">
        <f>SUMIFS(Transactions!G:G,Transactions!E:E,Accounts!B33,Transactions!B:B,"&lt;01/7/13",Transactions!B:B,"&gt;31/5/13")</f>
        <v>0</v>
      </c>
      <c r="M33" s="2">
        <f>SUMIFS(Transactions!F:F,Transactions!D:D,Accounts!A33,Transactions!A:A,"&lt;01/09/13",Transactions!A:A,"&gt;31/7/13")</f>
        <v>0</v>
      </c>
      <c r="N33" s="2">
        <f>SUMIFS(Transactions!F:F,Transactions!D:D,Accounts!A33,Transactions!A:A,"&lt;01/10/13",Transactions!A:A,"&gt;31/8/13")</f>
        <v>0</v>
      </c>
      <c r="O33" s="2">
        <f>SUMIFS(Transactions!F:F,Transactions!D:D,Accounts!A33,Transactions!A:A,"&lt;01/11/13",Transactions!A:A,"&gt;30/9/13")</f>
        <v>0</v>
      </c>
      <c r="P33" s="2">
        <f>SUMIFS(Transactions!F:F,Transactions!D:D,Accounts!A33,Transactions!A:A,"&lt;01/12/13",Transactions!A:A,"&gt;31/10/13")</f>
        <v>0</v>
      </c>
      <c r="Q33" s="2">
        <f>SUMIFS(Transactions!F:F,Transactions!D:D,Accounts!A33,Transactions!A:A,"&lt;01/1/14",Transactions!A:A,"&gt;30/11/13")</f>
        <v>0</v>
      </c>
    </row>
    <row r="34" spans="1:17" x14ac:dyDescent="0.2">
      <c r="A34" s="76">
        <v>161</v>
      </c>
      <c r="B34" s="5" t="s">
        <v>93</v>
      </c>
      <c r="C34" s="5" t="s">
        <v>6</v>
      </c>
      <c r="D34" s="144"/>
      <c r="E34" s="11">
        <f t="shared" si="0"/>
        <v>0</v>
      </c>
      <c r="F34" s="2">
        <f>SUMIFS(Transactions!F:F,Transactions!D:D,Accounts!A34,Transactions!A:A,"&lt;01/2/13",Transactions!A:A,"&gt;31/12/12")</f>
        <v>0</v>
      </c>
      <c r="G34" s="2">
        <f>SUMIFS(Transactions!F:F,Transactions!D:D,Accounts!A34,Transactions!A:A,"&lt;01/3/13",Transactions!A:A,"&gt;31/1/13")</f>
        <v>0</v>
      </c>
      <c r="H34" s="2">
        <f>SUMIFS(Transactions!F:F,Transactions!D:D,Accounts!A34,Transactions!A:A,"&lt;01/4/13",Transactions!A:A,"&gt;28/2/13")</f>
        <v>0</v>
      </c>
      <c r="I34" s="2">
        <f>SUMIFS(Transactions!F:F,Transactions!D:D,Accounts!A34,Transactions!A:A,"&lt;01/5/13",Transactions!A:A,"&gt;31/3/13")</f>
        <v>0</v>
      </c>
      <c r="J34" s="2">
        <f>SUMIFS(Transactions!F:F,Transactions!D:D,Accounts!A34,Transactions!A:A,"&lt;01/6/13",Transactions!A:A,"&gt;30/4/13")</f>
        <v>0</v>
      </c>
      <c r="K34" s="2">
        <f>SUMIFS(Transactions!F:F,Transactions!D:D,Accounts!A34,Transactions!A:A,"&lt;01/7/13",Transactions!A:A,"&gt;31/5/13")</f>
        <v>0</v>
      </c>
      <c r="L34" s="2">
        <f>SUMIFS(Transactions!G:G,Transactions!E:E,Accounts!B34,Transactions!B:B,"&lt;01/7/13",Transactions!B:B,"&gt;31/5/13")</f>
        <v>0</v>
      </c>
      <c r="M34" s="2">
        <f>SUMIFS(Transactions!F:F,Transactions!D:D,Accounts!A34,Transactions!A:A,"&lt;01/09/13",Transactions!A:A,"&gt;31/7/13")</f>
        <v>0</v>
      </c>
      <c r="N34" s="2">
        <f>SUMIFS(Transactions!F:F,Transactions!D:D,Accounts!A34,Transactions!A:A,"&lt;01/10/13",Transactions!A:A,"&gt;31/8/13")</f>
        <v>0</v>
      </c>
      <c r="O34" s="2">
        <f>SUMIFS(Transactions!F:F,Transactions!D:D,Accounts!A34,Transactions!A:A,"&lt;01/11/13",Transactions!A:A,"&gt;30/9/13")</f>
        <v>0</v>
      </c>
      <c r="P34" s="2">
        <f>SUMIFS(Transactions!F:F,Transactions!D:D,Accounts!A34,Transactions!A:A,"&lt;01/12/13",Transactions!A:A,"&gt;31/10/13")</f>
        <v>0</v>
      </c>
      <c r="Q34" s="2">
        <f>SUMIFS(Transactions!F:F,Transactions!D:D,Accounts!A34,Transactions!A:A,"&lt;01/1/14",Transactions!A:A,"&gt;30/11/13")</f>
        <v>0</v>
      </c>
    </row>
    <row r="35" spans="1:17" x14ac:dyDescent="0.2">
      <c r="A35" s="76">
        <v>162</v>
      </c>
      <c r="B35" s="5" t="s">
        <v>94</v>
      </c>
      <c r="C35" s="5" t="s">
        <v>6</v>
      </c>
      <c r="E35" s="11">
        <f t="shared" si="0"/>
        <v>0</v>
      </c>
      <c r="F35" s="2">
        <f>SUMIFS(Transactions!F:F,Transactions!D:D,Accounts!A35,Transactions!A:A,"&lt;01/2/13",Transactions!A:A,"&gt;31/12/12")</f>
        <v>0</v>
      </c>
      <c r="G35" s="2">
        <f>SUMIFS(Transactions!F:F,Transactions!D:D,Accounts!A35,Transactions!A:A,"&lt;01/3/13",Transactions!A:A,"&gt;31/1/13")</f>
        <v>0</v>
      </c>
      <c r="H35" s="2">
        <f>SUMIFS(Transactions!F:F,Transactions!D:D,Accounts!A35,Transactions!A:A,"&lt;01/4/13",Transactions!A:A,"&gt;28/2/13")</f>
        <v>0</v>
      </c>
      <c r="I35" s="2">
        <f>SUMIFS(Transactions!F:F,Transactions!D:D,Accounts!A35,Transactions!A:A,"&lt;01/5/13",Transactions!A:A,"&gt;31/3/13")</f>
        <v>0</v>
      </c>
      <c r="J35" s="2">
        <f>SUMIFS(Transactions!F:F,Transactions!D:D,Accounts!A35,Transactions!A:A,"&lt;01/6/13",Transactions!A:A,"&gt;30/4/13")</f>
        <v>0</v>
      </c>
      <c r="K35" s="2">
        <f>SUMIFS(Transactions!F:F,Transactions!D:D,Accounts!A35,Transactions!A:A,"&lt;01/7/13",Transactions!A:A,"&gt;31/5/13")</f>
        <v>0</v>
      </c>
      <c r="L35" s="2">
        <f>SUMIFS(Transactions!G:G,Transactions!E:E,Accounts!B35,Transactions!B:B,"&lt;01/7/13",Transactions!B:B,"&gt;31/5/13")</f>
        <v>0</v>
      </c>
      <c r="M35" s="2">
        <f>SUMIFS(Transactions!F:F,Transactions!D:D,Accounts!A35,Transactions!A:A,"&lt;01/09/13",Transactions!A:A,"&gt;31/7/13")</f>
        <v>0</v>
      </c>
      <c r="N35" s="2">
        <f>SUMIFS(Transactions!F:F,Transactions!D:D,Accounts!A35,Transactions!A:A,"&lt;01/10/13",Transactions!A:A,"&gt;31/8/13")</f>
        <v>0</v>
      </c>
      <c r="O35" s="2">
        <f>SUMIFS(Transactions!F:F,Transactions!D:D,Accounts!A35,Transactions!A:A,"&lt;01/11/13",Transactions!A:A,"&gt;30/9/13")</f>
        <v>0</v>
      </c>
      <c r="P35" s="2">
        <f>SUMIFS(Transactions!F:F,Transactions!D:D,Accounts!A35,Transactions!A:A,"&lt;01/12/13",Transactions!A:A,"&gt;31/10/13")</f>
        <v>0</v>
      </c>
      <c r="Q35" s="2">
        <f>SUMIFS(Transactions!F:F,Transactions!D:D,Accounts!A35,Transactions!A:A,"&lt;01/1/14",Transactions!A:A,"&gt;30/11/13")</f>
        <v>0</v>
      </c>
    </row>
    <row r="36" spans="1:17" x14ac:dyDescent="0.2">
      <c r="A36" s="76">
        <v>163</v>
      </c>
      <c r="C36" s="5" t="s">
        <v>6</v>
      </c>
      <c r="E36" s="11">
        <f t="shared" si="0"/>
        <v>0</v>
      </c>
      <c r="F36" s="2">
        <f>SUMIFS(Transactions!F:F,Transactions!D:D,Accounts!A36,Transactions!A:A,"&lt;01/2/13",Transactions!A:A,"&gt;31/12/12")</f>
        <v>0</v>
      </c>
      <c r="G36" s="2">
        <f>SUMIFS(Transactions!F:F,Transactions!D:D,Accounts!A36,Transactions!A:A,"&lt;01/3/13",Transactions!A:A,"&gt;31/1/13")</f>
        <v>0</v>
      </c>
      <c r="H36" s="2">
        <f>SUMIFS(Transactions!F:F,Transactions!D:D,Accounts!A36,Transactions!A:A,"&lt;01/4/13",Transactions!A:A,"&gt;28/2/13")</f>
        <v>0</v>
      </c>
      <c r="I36" s="2">
        <f>SUMIFS(Transactions!F:F,Transactions!D:D,Accounts!A36,Transactions!A:A,"&lt;01/5/13",Transactions!A:A,"&gt;31/3/13")</f>
        <v>0</v>
      </c>
      <c r="J36" s="2">
        <f>SUMIFS(Transactions!F:F,Transactions!D:D,Accounts!A36,Transactions!A:A,"&lt;01/6/13",Transactions!A:A,"&gt;30/4/13")</f>
        <v>0</v>
      </c>
      <c r="K36" s="2">
        <f>SUMIFS(Transactions!F:F,Transactions!D:D,Accounts!A36,Transactions!A:A,"&lt;01/7/13",Transactions!A:A,"&gt;31/5/13")</f>
        <v>0</v>
      </c>
      <c r="L36" s="2">
        <f>SUMIFS(Transactions!G:G,Transactions!E:E,Accounts!B36,Transactions!B:B,"&lt;01/7/13",Transactions!B:B,"&gt;31/5/13")</f>
        <v>0</v>
      </c>
      <c r="M36" s="2">
        <f>SUMIFS(Transactions!F:F,Transactions!D:D,Accounts!A36,Transactions!A:A,"&lt;01/09/13",Transactions!A:A,"&gt;31/7/13")</f>
        <v>0</v>
      </c>
      <c r="N36" s="2">
        <f>SUMIFS(Transactions!F:F,Transactions!D:D,Accounts!A36,Transactions!A:A,"&lt;01/10/13",Transactions!A:A,"&gt;31/8/13")</f>
        <v>0</v>
      </c>
      <c r="O36" s="2">
        <f>SUMIFS(Transactions!F:F,Transactions!D:D,Accounts!A36,Transactions!A:A,"&lt;01/11/13",Transactions!A:A,"&gt;30/9/13")</f>
        <v>0</v>
      </c>
      <c r="P36" s="2">
        <f>SUMIFS(Transactions!F:F,Transactions!D:D,Accounts!A36,Transactions!A:A,"&lt;01/12/13",Transactions!A:A,"&gt;31/10/13")</f>
        <v>0</v>
      </c>
      <c r="Q36" s="2">
        <f>SUMIFS(Transactions!F:F,Transactions!D:D,Accounts!A36,Transactions!A:A,"&lt;01/1/14",Transactions!A:A,"&gt;30/11/13")</f>
        <v>0</v>
      </c>
    </row>
    <row r="37" spans="1:17" x14ac:dyDescent="0.2">
      <c r="A37" s="76">
        <v>164</v>
      </c>
      <c r="C37" s="5" t="s">
        <v>6</v>
      </c>
      <c r="E37" s="11">
        <f t="shared" si="0"/>
        <v>0</v>
      </c>
      <c r="F37" s="2">
        <f>SUMIFS(Transactions!F:F,Transactions!D:D,Accounts!A37,Transactions!A:A,"&lt;01/2/13",Transactions!A:A,"&gt;31/12/12")</f>
        <v>0</v>
      </c>
      <c r="G37" s="2">
        <f>SUMIFS(Transactions!F:F,Transactions!D:D,Accounts!A37,Transactions!A:A,"&lt;01/3/13",Transactions!A:A,"&gt;31/1/13")</f>
        <v>0</v>
      </c>
      <c r="H37" s="2">
        <f>SUMIFS(Transactions!F:F,Transactions!D:D,Accounts!A37,Transactions!A:A,"&lt;01/4/13",Transactions!A:A,"&gt;28/2/13")</f>
        <v>0</v>
      </c>
      <c r="I37" s="2">
        <f>SUMIFS(Transactions!F:F,Transactions!D:D,Accounts!A37,Transactions!A:A,"&lt;01/5/13",Transactions!A:A,"&gt;31/3/13")</f>
        <v>0</v>
      </c>
      <c r="J37" s="2">
        <f>SUMIFS(Transactions!F:F,Transactions!D:D,Accounts!A37,Transactions!A:A,"&lt;01/6/13",Transactions!A:A,"&gt;30/4/13")</f>
        <v>0</v>
      </c>
      <c r="K37" s="2">
        <f>SUMIFS(Transactions!F:F,Transactions!D:D,Accounts!A37,Transactions!A:A,"&lt;01/7/13",Transactions!A:A,"&gt;31/5/13")</f>
        <v>0</v>
      </c>
      <c r="L37" s="2">
        <f>SUMIFS(Transactions!G:G,Transactions!E:E,Accounts!B37,Transactions!B:B,"&lt;01/7/13",Transactions!B:B,"&gt;31/5/13")</f>
        <v>0</v>
      </c>
      <c r="M37" s="2">
        <f>SUMIFS(Transactions!F:F,Transactions!D:D,Accounts!A37,Transactions!A:A,"&lt;01/09/13",Transactions!A:A,"&gt;31/7/13")</f>
        <v>0</v>
      </c>
      <c r="N37" s="2">
        <f>SUMIFS(Transactions!F:F,Transactions!D:D,Accounts!A37,Transactions!A:A,"&lt;01/10/13",Transactions!A:A,"&gt;31/8/13")</f>
        <v>0</v>
      </c>
      <c r="O37" s="2">
        <f>SUMIFS(Transactions!F:F,Transactions!D:D,Accounts!A37,Transactions!A:A,"&lt;01/11/13",Transactions!A:A,"&gt;30/9/13")</f>
        <v>0</v>
      </c>
      <c r="P37" s="2">
        <f>SUMIFS(Transactions!F:F,Transactions!D:D,Accounts!A37,Transactions!A:A,"&lt;01/12/13",Transactions!A:A,"&gt;31/10/13")</f>
        <v>0</v>
      </c>
      <c r="Q37" s="2">
        <f>SUMIFS(Transactions!F:F,Transactions!D:D,Accounts!A37,Transactions!A:A,"&lt;01/1/14",Transactions!A:A,"&gt;30/11/13")</f>
        <v>0</v>
      </c>
    </row>
    <row r="38" spans="1:17" x14ac:dyDescent="0.2">
      <c r="A38" s="76">
        <v>165</v>
      </c>
      <c r="B38" s="5" t="s">
        <v>75</v>
      </c>
      <c r="C38" s="5" t="s">
        <v>6</v>
      </c>
      <c r="D38" s="46"/>
      <c r="E38" s="11">
        <f t="shared" si="0"/>
        <v>0</v>
      </c>
      <c r="F38" s="2">
        <f>SUMIFS(Transactions!F:F,Transactions!D:D,Accounts!A38,Transactions!A:A,"&lt;01/2/13",Transactions!A:A,"&gt;31/12/12")</f>
        <v>0</v>
      </c>
      <c r="G38" s="2">
        <f>SUMIFS(Transactions!F:F,Transactions!D:D,Accounts!A38,Transactions!A:A,"&lt;01/3/13",Transactions!A:A,"&gt;31/1/13")</f>
        <v>0</v>
      </c>
      <c r="H38" s="2">
        <f>SUMIFS(Transactions!F:F,Transactions!D:D,Accounts!A38,Transactions!A:A,"&lt;01/4/13",Transactions!A:A,"&gt;28/2/13")</f>
        <v>0</v>
      </c>
      <c r="I38" s="2">
        <f>SUMIFS(Transactions!F:F,Transactions!D:D,Accounts!A38,Transactions!A:A,"&lt;01/5/13",Transactions!A:A,"&gt;31/3/13")</f>
        <v>0</v>
      </c>
      <c r="J38" s="2">
        <f>SUMIFS(Transactions!F:F,Transactions!D:D,Accounts!A38,Transactions!A:A,"&lt;01/6/13",Transactions!A:A,"&gt;30/4/13")</f>
        <v>0</v>
      </c>
      <c r="K38" s="2">
        <f>SUMIFS(Transactions!F:F,Transactions!D:D,Accounts!A38,Transactions!A:A,"&lt;01/7/13",Transactions!A:A,"&gt;31/5/13")</f>
        <v>0</v>
      </c>
      <c r="L38" s="2">
        <f>SUMIFS(Transactions!G:G,Transactions!E:E,Accounts!B38,Transactions!B:B,"&lt;01/7/13",Transactions!B:B,"&gt;31/5/13")</f>
        <v>0</v>
      </c>
      <c r="M38" s="2">
        <f>SUMIFS(Transactions!F:F,Transactions!D:D,Accounts!A38,Transactions!A:A,"&lt;01/09/13",Transactions!A:A,"&gt;31/7/13")</f>
        <v>0</v>
      </c>
      <c r="N38" s="2">
        <f>SUMIFS(Transactions!F:F,Transactions!D:D,Accounts!A38,Transactions!A:A,"&lt;01/10/13",Transactions!A:A,"&gt;31/8/13")</f>
        <v>0</v>
      </c>
      <c r="O38" s="2">
        <f>SUMIFS(Transactions!F:F,Transactions!D:D,Accounts!A38,Transactions!A:A,"&lt;01/11/13",Transactions!A:A,"&gt;30/9/13")</f>
        <v>0</v>
      </c>
      <c r="P38" s="2">
        <f>SUMIFS(Transactions!F:F,Transactions!D:D,Accounts!A38,Transactions!A:A,"&lt;01/12/13",Transactions!A:A,"&gt;31/10/13")</f>
        <v>0</v>
      </c>
      <c r="Q38" s="2">
        <f>SUMIFS(Transactions!F:F,Transactions!D:D,Accounts!A38,Transactions!A:A,"&lt;01/1/14",Transactions!A:A,"&gt;30/11/13")</f>
        <v>0</v>
      </c>
    </row>
    <row r="39" spans="1:17" x14ac:dyDescent="0.2">
      <c r="A39" s="76">
        <v>251</v>
      </c>
      <c r="B39" s="45" t="s">
        <v>8</v>
      </c>
      <c r="E39" s="11">
        <f t="shared" si="0"/>
        <v>0</v>
      </c>
      <c r="F39" s="2">
        <f>SUMIFS(Transactions!F:F,Transactions!D:D,Accounts!A39,Transactions!A:A,"&lt;01/2/13",Transactions!A:A,"&gt;31/12/12")</f>
        <v>0</v>
      </c>
      <c r="G39" s="2">
        <f>SUMIFS(Transactions!F:F,Transactions!D:D,Accounts!A39,Transactions!A:A,"&lt;01/3/13",Transactions!A:A,"&gt;31/1/13")</f>
        <v>0</v>
      </c>
      <c r="H39" s="2">
        <f>SUMIFS(Transactions!F:F,Transactions!D:D,Accounts!A39,Transactions!A:A,"&lt;01/4/13",Transactions!A:A,"&gt;28/2/13")</f>
        <v>0</v>
      </c>
      <c r="I39" s="2">
        <f>SUMIFS(Transactions!F:F,Transactions!D:D,Accounts!A39,Transactions!A:A,"&lt;01/5/13",Transactions!A:A,"&gt;31/3/13")</f>
        <v>0</v>
      </c>
      <c r="J39" s="2">
        <f>SUMIFS(Transactions!F:F,Transactions!D:D,Accounts!A39,Transactions!A:A,"&lt;01/6/13",Transactions!A:A,"&gt;30/4/13")</f>
        <v>0</v>
      </c>
      <c r="K39" s="2">
        <f>SUMIFS(Transactions!F:F,Transactions!D:D,Accounts!A39,Transactions!A:A,"&lt;01/7/13",Transactions!A:A,"&gt;31/5/13")</f>
        <v>0</v>
      </c>
      <c r="L39" s="2">
        <f>SUMIFS(Transactions!G:G,Transactions!E:E,Accounts!B39,Transactions!B:B,"&lt;01/7/13",Transactions!B:B,"&gt;31/5/13")</f>
        <v>0</v>
      </c>
      <c r="M39" s="2">
        <f>SUMIFS(Transactions!F:F,Transactions!D:D,Accounts!A39,Transactions!A:A,"&lt;01/09/13",Transactions!A:A,"&gt;31/7/13")</f>
        <v>0</v>
      </c>
      <c r="N39" s="2">
        <f>SUMIFS(Transactions!F:F,Transactions!D:D,Accounts!A39,Transactions!A:A,"&lt;01/10/13",Transactions!A:A,"&gt;31/8/13")</f>
        <v>0</v>
      </c>
      <c r="O39" s="2">
        <f>SUMIFS(Transactions!F:F,Transactions!D:D,Accounts!A39,Transactions!A:A,"&lt;01/11/13",Transactions!A:A,"&gt;30/9/13")</f>
        <v>0</v>
      </c>
      <c r="P39" s="2">
        <f>SUMIFS(Transactions!F:F,Transactions!D:D,Accounts!A39,Transactions!A:A,"&lt;01/12/13",Transactions!A:A,"&gt;31/10/13")</f>
        <v>0</v>
      </c>
      <c r="Q39" s="2">
        <f>SUMIFS(Transactions!F:F,Transactions!D:D,Accounts!A39,Transactions!A:A,"&lt;01/1/14",Transactions!A:A,"&gt;30/11/13")</f>
        <v>0</v>
      </c>
    </row>
    <row r="40" spans="1:17" x14ac:dyDescent="0.2">
      <c r="A40" s="76">
        <v>252</v>
      </c>
      <c r="B40" s="45" t="s">
        <v>9</v>
      </c>
      <c r="E40" s="11">
        <f t="shared" si="0"/>
        <v>0</v>
      </c>
      <c r="F40" s="2">
        <f>SUMIFS(Transactions!F:F,Transactions!D:D,Accounts!A40,Transactions!A:A,"&lt;01/2/13",Transactions!A:A,"&gt;31/12/12")</f>
        <v>0</v>
      </c>
      <c r="G40" s="2">
        <f>SUMIFS(Transactions!F:F,Transactions!D:D,Accounts!A40,Transactions!A:A,"&lt;01/3/13",Transactions!A:A,"&gt;31/1/13")</f>
        <v>0</v>
      </c>
      <c r="H40" s="2">
        <f>SUMIFS(Transactions!F:F,Transactions!D:D,Accounts!A40,Transactions!A:A,"&lt;01/4/13",Transactions!A:A,"&gt;28/2/13")</f>
        <v>0</v>
      </c>
      <c r="I40" s="2">
        <f>SUMIFS(Transactions!F:F,Transactions!D:D,Accounts!A40,Transactions!A:A,"&lt;01/5/13",Transactions!A:A,"&gt;31/3/13")</f>
        <v>0</v>
      </c>
      <c r="J40" s="2">
        <f>SUMIFS(Transactions!F:F,Transactions!D:D,Accounts!A40,Transactions!A:A,"&lt;01/6/13",Transactions!A:A,"&gt;30/4/13")</f>
        <v>0</v>
      </c>
      <c r="K40" s="2">
        <f>SUMIFS(Transactions!F:F,Transactions!D:D,Accounts!A40,Transactions!A:A,"&lt;01/7/13",Transactions!A:A,"&gt;31/5/13")</f>
        <v>0</v>
      </c>
      <c r="L40" s="2">
        <f>SUMIFS(Transactions!G:G,Transactions!E:E,Accounts!B40,Transactions!B:B,"&lt;01/7/13",Transactions!B:B,"&gt;31/5/13")</f>
        <v>0</v>
      </c>
      <c r="M40" s="2">
        <f>SUMIFS(Transactions!F:F,Transactions!D:D,Accounts!A40,Transactions!A:A,"&lt;01/09/13",Transactions!A:A,"&gt;31/7/13")</f>
        <v>0</v>
      </c>
      <c r="N40" s="2">
        <f>SUMIFS(Transactions!F:F,Transactions!D:D,Accounts!A40,Transactions!A:A,"&lt;01/10/13",Transactions!A:A,"&gt;31/8/13")</f>
        <v>0</v>
      </c>
      <c r="O40" s="2">
        <f>SUMIFS(Transactions!F:F,Transactions!D:D,Accounts!A40,Transactions!A:A,"&lt;01/11/13",Transactions!A:A,"&gt;30/9/13")</f>
        <v>0</v>
      </c>
      <c r="P40" s="2">
        <f>SUMIFS(Transactions!F:F,Transactions!D:D,Accounts!A40,Transactions!A:A,"&lt;01/12/13",Transactions!A:A,"&gt;31/10/13")</f>
        <v>0</v>
      </c>
      <c r="Q40" s="2">
        <f>SUMIFS(Transactions!F:F,Transactions!D:D,Accounts!A40,Transactions!A:A,"&lt;01/1/14",Transactions!A:A,"&gt;30/11/13")</f>
        <v>0</v>
      </c>
    </row>
    <row r="41" spans="1:17" x14ac:dyDescent="0.2">
      <c r="A41" s="76">
        <v>253</v>
      </c>
      <c r="B41" s="45" t="s">
        <v>10</v>
      </c>
      <c r="E41" s="11">
        <f t="shared" si="0"/>
        <v>0</v>
      </c>
      <c r="F41" s="2">
        <f>SUMIFS(Transactions!F:F,Transactions!D:D,Accounts!A41,Transactions!A:A,"&lt;01/2/13",Transactions!A:A,"&gt;31/12/12")</f>
        <v>0</v>
      </c>
      <c r="G41" s="2">
        <f>SUMIFS(Transactions!F:F,Transactions!D:D,Accounts!A41,Transactions!A:A,"&lt;01/3/13",Transactions!A:A,"&gt;31/1/13")</f>
        <v>0</v>
      </c>
      <c r="H41" s="2">
        <f>SUMIFS(Transactions!F:F,Transactions!D:D,Accounts!A41,Transactions!A:A,"&lt;01/4/13",Transactions!A:A,"&gt;28/2/13")</f>
        <v>0</v>
      </c>
      <c r="I41" s="2">
        <f>SUMIFS(Transactions!F:F,Transactions!D:D,Accounts!A41,Transactions!A:A,"&lt;01/5/13",Transactions!A:A,"&gt;31/3/13")</f>
        <v>0</v>
      </c>
      <c r="J41" s="2">
        <f>SUMIFS(Transactions!F:F,Transactions!D:D,Accounts!A41,Transactions!A:A,"&lt;01/6/13",Transactions!A:A,"&gt;30/4/13")</f>
        <v>0</v>
      </c>
      <c r="K41" s="2">
        <f>SUMIFS(Transactions!F:F,Transactions!D:D,Accounts!A41,Transactions!A:A,"&lt;01/7/13",Transactions!A:A,"&gt;31/5/13")</f>
        <v>0</v>
      </c>
      <c r="L41" s="2">
        <f>SUMIFS(Transactions!G:G,Transactions!E:E,Accounts!B41,Transactions!B:B,"&lt;01/7/13",Transactions!B:B,"&gt;31/5/13")</f>
        <v>0</v>
      </c>
      <c r="M41" s="2">
        <f>SUMIFS(Transactions!F:F,Transactions!D:D,Accounts!A41,Transactions!A:A,"&lt;01/09/13",Transactions!A:A,"&gt;31/7/13")</f>
        <v>0</v>
      </c>
      <c r="N41" s="2">
        <f>SUMIFS(Transactions!F:F,Transactions!D:D,Accounts!A41,Transactions!A:A,"&lt;01/10/13",Transactions!A:A,"&gt;31/8/13")</f>
        <v>0</v>
      </c>
      <c r="O41" s="2">
        <f>SUMIFS(Transactions!F:F,Transactions!D:D,Accounts!A41,Transactions!A:A,"&lt;01/11/13",Transactions!A:A,"&gt;30/9/13")</f>
        <v>0</v>
      </c>
      <c r="P41" s="2">
        <f>SUMIFS(Transactions!F:F,Transactions!D:D,Accounts!A41,Transactions!A:A,"&lt;01/12/13",Transactions!A:A,"&gt;31/10/13")</f>
        <v>0</v>
      </c>
      <c r="Q41" s="2">
        <f>SUMIFS(Transactions!F:F,Transactions!D:D,Accounts!A41,Transactions!A:A,"&lt;01/1/14",Transactions!A:A,"&gt;30/11/13")</f>
        <v>0</v>
      </c>
    </row>
    <row r="42" spans="1:17" x14ac:dyDescent="0.2">
      <c r="A42" s="76">
        <v>254</v>
      </c>
      <c r="B42" s="47" t="s">
        <v>98</v>
      </c>
      <c r="C42" s="5" t="s">
        <v>11</v>
      </c>
      <c r="E42" s="11">
        <f t="shared" si="0"/>
        <v>0</v>
      </c>
      <c r="F42" s="2">
        <f>SUMIFS(Transactions!F:F,Transactions!D:D,Accounts!A42,Transactions!A:A,"&lt;01/2/13",Transactions!A:A,"&gt;31/12/12")</f>
        <v>0</v>
      </c>
      <c r="G42" s="2">
        <f>SUMIFS(Transactions!F:F,Transactions!D:D,Accounts!A42,Transactions!A:A,"&lt;01/3/13",Transactions!A:A,"&gt;31/1/13")</f>
        <v>0</v>
      </c>
      <c r="H42" s="2">
        <f>SUMIFS(Transactions!F:F,Transactions!D:D,Accounts!A42,Transactions!A:A,"&lt;01/4/13",Transactions!A:A,"&gt;28/2/13")</f>
        <v>0</v>
      </c>
      <c r="I42" s="2">
        <f>SUMIFS(Transactions!F:F,Transactions!D:D,Accounts!A42,Transactions!A:A,"&lt;01/5/13",Transactions!A:A,"&gt;31/3/13")</f>
        <v>0</v>
      </c>
      <c r="J42" s="2">
        <f>SUMIFS(Transactions!F:F,Transactions!D:D,Accounts!A42,Transactions!A:A,"&lt;01/6/13",Transactions!A:A,"&gt;30/4/13")</f>
        <v>0</v>
      </c>
      <c r="K42" s="2">
        <f>SUMIFS(Transactions!F:F,Transactions!D:D,Accounts!A42,Transactions!A:A,"&lt;01/7/13",Transactions!A:A,"&gt;31/5/13")</f>
        <v>0</v>
      </c>
      <c r="L42" s="2">
        <f>SUMIFS(Transactions!G:G,Transactions!E:E,Accounts!B42,Transactions!B:B,"&lt;01/7/13",Transactions!B:B,"&gt;31/5/13")</f>
        <v>0</v>
      </c>
      <c r="M42" s="2">
        <f>SUMIFS(Transactions!F:F,Transactions!D:D,Accounts!A42,Transactions!A:A,"&lt;01/09/13",Transactions!A:A,"&gt;31/7/13")</f>
        <v>0</v>
      </c>
      <c r="N42" s="2">
        <f>SUMIFS(Transactions!F:F,Transactions!D:D,Accounts!A42,Transactions!A:A,"&lt;01/10/13",Transactions!A:A,"&gt;31/8/13")</f>
        <v>0</v>
      </c>
      <c r="O42" s="2">
        <f>SUMIFS(Transactions!F:F,Transactions!D:D,Accounts!A42,Transactions!A:A,"&lt;01/11/13",Transactions!A:A,"&gt;30/9/13")</f>
        <v>0</v>
      </c>
      <c r="P42" s="2">
        <f>SUMIFS(Transactions!F:F,Transactions!D:D,Accounts!A42,Transactions!A:A,"&lt;01/12/13",Transactions!A:A,"&gt;31/10/13")</f>
        <v>0</v>
      </c>
      <c r="Q42" s="2">
        <f>SUMIFS(Transactions!F:F,Transactions!D:D,Accounts!A42,Transactions!A:A,"&lt;01/1/14",Transactions!A:A,"&gt;30/11/13")</f>
        <v>0</v>
      </c>
    </row>
    <row r="43" spans="1:17" x14ac:dyDescent="0.2">
      <c r="A43" s="76">
        <v>255</v>
      </c>
      <c r="C43" s="5" t="s">
        <v>11</v>
      </c>
      <c r="E43" s="11">
        <f t="shared" si="0"/>
        <v>0</v>
      </c>
      <c r="F43" s="2">
        <f>SUMIFS(Transactions!F:F,Transactions!D:D,Accounts!A43,Transactions!A:A,"&lt;01/2/13",Transactions!A:A,"&gt;31/12/12")</f>
        <v>0</v>
      </c>
      <c r="G43" s="2">
        <f>SUMIFS(Transactions!F:F,Transactions!D:D,Accounts!A43,Transactions!A:A,"&lt;01/3/13",Transactions!A:A,"&gt;31/1/13")</f>
        <v>0</v>
      </c>
      <c r="H43" s="2">
        <f>SUMIFS(Transactions!F:F,Transactions!D:D,Accounts!A43,Transactions!A:A,"&lt;01/4/13",Transactions!A:A,"&gt;28/2/13")</f>
        <v>0</v>
      </c>
      <c r="I43" s="2">
        <f>SUMIFS(Transactions!F:F,Transactions!D:D,Accounts!A43,Transactions!A:A,"&lt;01/5/13",Transactions!A:A,"&gt;31/3/13")</f>
        <v>0</v>
      </c>
      <c r="J43" s="2">
        <f>SUMIFS(Transactions!F:F,Transactions!D:D,Accounts!A43,Transactions!A:A,"&lt;01/6/13",Transactions!A:A,"&gt;30/4/13")</f>
        <v>0</v>
      </c>
      <c r="K43" s="2">
        <f>SUMIFS(Transactions!F:F,Transactions!D:D,Accounts!A43,Transactions!A:A,"&lt;01/7/13",Transactions!A:A,"&gt;31/5/13")</f>
        <v>0</v>
      </c>
      <c r="L43" s="2">
        <f>SUMIFS(Transactions!G:G,Transactions!E:E,Accounts!B43,Transactions!B:B,"&lt;01/7/13",Transactions!B:B,"&gt;31/5/13")</f>
        <v>0</v>
      </c>
      <c r="M43" s="2">
        <f>SUMIFS(Transactions!F:F,Transactions!D:D,Accounts!A43,Transactions!A:A,"&lt;01/09/13",Transactions!A:A,"&gt;31/7/13")</f>
        <v>0</v>
      </c>
      <c r="N43" s="2">
        <f>SUMIFS(Transactions!F:F,Transactions!D:D,Accounts!A43,Transactions!A:A,"&lt;01/10/13",Transactions!A:A,"&gt;31/8/13")</f>
        <v>0</v>
      </c>
      <c r="O43" s="2">
        <f>SUMIFS(Transactions!F:F,Transactions!D:D,Accounts!A43,Transactions!A:A,"&lt;01/11/13",Transactions!A:A,"&gt;30/9/13")</f>
        <v>0</v>
      </c>
      <c r="P43" s="2">
        <f>SUMIFS(Transactions!F:F,Transactions!D:D,Accounts!A43,Transactions!A:A,"&lt;01/12/13",Transactions!A:A,"&gt;31/10/13")</f>
        <v>0</v>
      </c>
      <c r="Q43" s="2">
        <f>SUMIFS(Transactions!F:F,Transactions!D:D,Accounts!A43,Transactions!A:A,"&lt;01/1/14",Transactions!A:A,"&gt;30/11/13")</f>
        <v>0</v>
      </c>
    </row>
    <row r="44" spans="1:17" x14ac:dyDescent="0.2">
      <c r="A44" s="76">
        <v>256</v>
      </c>
      <c r="C44" s="5" t="s">
        <v>11</v>
      </c>
      <c r="E44" s="11">
        <f t="shared" si="0"/>
        <v>0</v>
      </c>
      <c r="F44" s="2">
        <f>SUMIFS(Transactions!F:F,Transactions!D:D,Accounts!A44,Transactions!A:A,"&lt;01/2/13",Transactions!A:A,"&gt;31/12/12")</f>
        <v>0</v>
      </c>
      <c r="G44" s="2">
        <f>SUMIFS(Transactions!F:F,Transactions!D:D,Accounts!A44,Transactions!A:A,"&lt;01/3/13",Transactions!A:A,"&gt;31/1/13")</f>
        <v>0</v>
      </c>
      <c r="H44" s="2">
        <f>SUMIFS(Transactions!F:F,Transactions!D:D,Accounts!A44,Transactions!A:A,"&lt;01/4/13",Transactions!A:A,"&gt;28/2/13")</f>
        <v>0</v>
      </c>
      <c r="I44" s="2">
        <f>SUMIFS(Transactions!F:F,Transactions!D:D,Accounts!A44,Transactions!A:A,"&lt;01/5/13",Transactions!A:A,"&gt;31/3/13")</f>
        <v>0</v>
      </c>
      <c r="J44" s="2">
        <f>SUMIFS(Transactions!F:F,Transactions!D:D,Accounts!A44,Transactions!A:A,"&lt;01/6/13",Transactions!A:A,"&gt;30/4/13")</f>
        <v>0</v>
      </c>
      <c r="K44" s="2">
        <f>SUMIFS(Transactions!F:F,Transactions!D:D,Accounts!A44,Transactions!A:A,"&lt;01/7/13",Transactions!A:A,"&gt;31/5/13")</f>
        <v>0</v>
      </c>
      <c r="L44" s="2">
        <f>SUMIFS(Transactions!G:G,Transactions!E:E,Accounts!B44,Transactions!B:B,"&lt;01/7/13",Transactions!B:B,"&gt;31/5/13")</f>
        <v>0</v>
      </c>
      <c r="M44" s="2">
        <f>SUMIFS(Transactions!F:F,Transactions!D:D,Accounts!A44,Transactions!A:A,"&lt;01/09/13",Transactions!A:A,"&gt;31/7/13")</f>
        <v>0</v>
      </c>
      <c r="N44" s="2">
        <f>SUMIFS(Transactions!F:F,Transactions!D:D,Accounts!A44,Transactions!A:A,"&lt;01/10/13",Transactions!A:A,"&gt;31/8/13")</f>
        <v>0</v>
      </c>
      <c r="O44" s="2">
        <f>SUMIFS(Transactions!F:F,Transactions!D:D,Accounts!A44,Transactions!A:A,"&lt;01/11/13",Transactions!A:A,"&gt;30/9/13")</f>
        <v>0</v>
      </c>
      <c r="P44" s="2">
        <f>SUMIFS(Transactions!F:F,Transactions!D:D,Accounts!A44,Transactions!A:A,"&lt;01/12/13",Transactions!A:A,"&gt;31/10/13")</f>
        <v>0</v>
      </c>
      <c r="Q44" s="2">
        <f>SUMIFS(Transactions!F:F,Transactions!D:D,Accounts!A44,Transactions!A:A,"&lt;01/1/14",Transactions!A:A,"&gt;30/11/13")</f>
        <v>0</v>
      </c>
    </row>
    <row r="45" spans="1:17" x14ac:dyDescent="0.2">
      <c r="A45" s="76">
        <v>257</v>
      </c>
      <c r="C45" s="5" t="s">
        <v>11</v>
      </c>
      <c r="E45" s="11">
        <f t="shared" si="0"/>
        <v>0</v>
      </c>
      <c r="F45" s="2">
        <f>SUMIFS(Transactions!F:F,Transactions!D:D,Accounts!A45,Transactions!A:A,"&lt;01/2/13",Transactions!A:A,"&gt;31/12/12")</f>
        <v>0</v>
      </c>
      <c r="G45" s="2">
        <f>SUMIFS(Transactions!F:F,Transactions!D:D,Accounts!A45,Transactions!A:A,"&lt;01/3/13",Transactions!A:A,"&gt;31/1/13")</f>
        <v>0</v>
      </c>
      <c r="H45" s="2">
        <f>SUMIFS(Transactions!F:F,Transactions!D:D,Accounts!A45,Transactions!A:A,"&lt;01/4/13",Transactions!A:A,"&gt;28/2/13")</f>
        <v>0</v>
      </c>
      <c r="I45" s="2">
        <f>SUMIFS(Transactions!F:F,Transactions!D:D,Accounts!A45,Transactions!A:A,"&lt;01/5/13",Transactions!A:A,"&gt;31/3/13")</f>
        <v>0</v>
      </c>
      <c r="J45" s="2">
        <f>SUMIFS(Transactions!F:F,Transactions!D:D,Accounts!A45,Transactions!A:A,"&lt;01/6/13",Transactions!A:A,"&gt;30/4/13")</f>
        <v>0</v>
      </c>
      <c r="K45" s="2">
        <f>SUMIFS(Transactions!F:F,Transactions!D:D,Accounts!A45,Transactions!A:A,"&lt;01/7/13",Transactions!A:A,"&gt;31/5/13")</f>
        <v>0</v>
      </c>
      <c r="L45" s="2">
        <f>SUMIFS(Transactions!G:G,Transactions!E:E,Accounts!B45,Transactions!B:B,"&lt;01/7/13",Transactions!B:B,"&gt;31/5/13")</f>
        <v>0</v>
      </c>
      <c r="M45" s="2">
        <f>SUMIFS(Transactions!F:F,Transactions!D:D,Accounts!A45,Transactions!A:A,"&lt;01/09/13",Transactions!A:A,"&gt;31/7/13")</f>
        <v>0</v>
      </c>
      <c r="N45" s="2">
        <f>SUMIFS(Transactions!F:F,Transactions!D:D,Accounts!A45,Transactions!A:A,"&lt;01/10/13",Transactions!A:A,"&gt;31/8/13")</f>
        <v>0</v>
      </c>
      <c r="O45" s="2">
        <f>SUMIFS(Transactions!F:F,Transactions!D:D,Accounts!A45,Transactions!A:A,"&lt;01/11/13",Transactions!A:A,"&gt;30/9/13")</f>
        <v>0</v>
      </c>
      <c r="P45" s="2">
        <f>SUMIFS(Transactions!F:F,Transactions!D:D,Accounts!A45,Transactions!A:A,"&lt;01/12/13",Transactions!A:A,"&gt;31/10/13")</f>
        <v>0</v>
      </c>
      <c r="Q45" s="2">
        <f>SUMIFS(Transactions!F:F,Transactions!D:D,Accounts!A45,Transactions!A:A,"&lt;01/1/14",Transactions!A:A,"&gt;30/11/13")</f>
        <v>0</v>
      </c>
    </row>
    <row r="46" spans="1:17" x14ac:dyDescent="0.2">
      <c r="A46" s="76">
        <v>258</v>
      </c>
      <c r="C46" s="5" t="s">
        <v>11</v>
      </c>
      <c r="E46" s="11">
        <f t="shared" si="0"/>
        <v>0</v>
      </c>
      <c r="F46" s="2">
        <f>SUMIFS(Transactions!F:F,Transactions!D:D,Accounts!A46,Transactions!A:A,"&lt;01/2/13",Transactions!A:A,"&gt;31/12/12")</f>
        <v>0</v>
      </c>
      <c r="G46" s="2">
        <f>SUMIFS(Transactions!F:F,Transactions!D:D,Accounts!A46,Transactions!A:A,"&lt;01/3/13",Transactions!A:A,"&gt;31/1/13")</f>
        <v>0</v>
      </c>
      <c r="H46" s="2">
        <f>SUMIFS(Transactions!F:F,Transactions!D:D,Accounts!A46,Transactions!A:A,"&lt;01/4/13",Transactions!A:A,"&gt;28/2/13")</f>
        <v>0</v>
      </c>
      <c r="I46" s="2">
        <f>SUMIFS(Transactions!F:F,Transactions!D:D,Accounts!A46,Transactions!A:A,"&lt;01/5/13",Transactions!A:A,"&gt;31/3/13")</f>
        <v>0</v>
      </c>
      <c r="J46" s="2">
        <f>SUMIFS(Transactions!F:F,Transactions!D:D,Accounts!A46,Transactions!A:A,"&lt;01/6/13",Transactions!A:A,"&gt;30/4/13")</f>
        <v>0</v>
      </c>
      <c r="K46" s="2">
        <f>SUMIFS(Transactions!F:F,Transactions!D:D,Accounts!A46,Transactions!A:A,"&lt;01/7/13",Transactions!A:A,"&gt;31/5/13")</f>
        <v>0</v>
      </c>
      <c r="L46" s="2">
        <f>SUMIFS(Transactions!G:G,Transactions!E:E,Accounts!B46,Transactions!B:B,"&lt;01/7/13",Transactions!B:B,"&gt;31/5/13")</f>
        <v>0</v>
      </c>
      <c r="M46" s="2">
        <f>SUMIFS(Transactions!F:F,Transactions!D:D,Accounts!A46,Transactions!A:A,"&lt;01/09/13",Transactions!A:A,"&gt;31/7/13")</f>
        <v>0</v>
      </c>
      <c r="N46" s="2">
        <f>SUMIFS(Transactions!F:F,Transactions!D:D,Accounts!A46,Transactions!A:A,"&lt;01/10/13",Transactions!A:A,"&gt;31/8/13")</f>
        <v>0</v>
      </c>
      <c r="O46" s="2">
        <f>SUMIFS(Transactions!F:F,Transactions!D:D,Accounts!A46,Transactions!A:A,"&lt;01/11/13",Transactions!A:A,"&gt;30/9/13")</f>
        <v>0</v>
      </c>
      <c r="P46" s="2">
        <f>SUMIFS(Transactions!F:F,Transactions!D:D,Accounts!A46,Transactions!A:A,"&lt;01/12/13",Transactions!A:A,"&gt;31/10/13")</f>
        <v>0</v>
      </c>
      <c r="Q46" s="2">
        <f>SUMIFS(Transactions!F:F,Transactions!D:D,Accounts!A46,Transactions!A:A,"&lt;01/1/14",Transactions!A:A,"&gt;30/11/13")</f>
        <v>0</v>
      </c>
    </row>
    <row r="47" spans="1:17" x14ac:dyDescent="0.2">
      <c r="B47" s="45" t="s">
        <v>40</v>
      </c>
      <c r="E47" s="11">
        <f t="shared" si="0"/>
        <v>0</v>
      </c>
      <c r="F47" s="2">
        <f>SUMIFS(Transactions!F:F,Transactions!D:D,Accounts!A47,Transactions!A:A,"&lt;01/2/13",Transactions!A:A,"&gt;31/12/12")</f>
        <v>0</v>
      </c>
      <c r="G47" s="2">
        <f>SUMIFS(Transactions!F:F,Transactions!D:D,Accounts!A47,Transactions!A:A,"&lt;01/3/13",Transactions!A:A,"&gt;31/1/13")</f>
        <v>0</v>
      </c>
      <c r="H47" s="2">
        <f>SUMIFS(Transactions!F:F,Transactions!D:D,Accounts!A47,Transactions!A:A,"&lt;01/4/13",Transactions!A:A,"&gt;28/2/13")</f>
        <v>0</v>
      </c>
      <c r="I47" s="2">
        <f>SUMIFS(Transactions!F:F,Transactions!D:D,Accounts!A47,Transactions!A:A,"&lt;01/5/13",Transactions!A:A,"&gt;31/3/13")</f>
        <v>0</v>
      </c>
      <c r="J47" s="2">
        <f>SUMIFS(Transactions!F:F,Transactions!D:D,Accounts!A47,Transactions!A:A,"&lt;01/6/13",Transactions!A:A,"&gt;30/4/13")</f>
        <v>0</v>
      </c>
      <c r="K47" s="2">
        <f>SUMIFS(Transactions!F:F,Transactions!D:D,Accounts!A47,Transactions!A:A,"&lt;01/7/13",Transactions!A:A,"&gt;31/5/13")</f>
        <v>0</v>
      </c>
      <c r="L47" s="2">
        <f>SUMIFS(Transactions!G:G,Transactions!E:E,Accounts!B47,Transactions!B:B,"&lt;01/7/13",Transactions!B:B,"&gt;31/5/13")</f>
        <v>0</v>
      </c>
      <c r="M47" s="2">
        <f>SUMIFS(Transactions!F:F,Transactions!D:D,Accounts!A47,Transactions!A:A,"&lt;01/09/13",Transactions!A:A,"&gt;31/7/13")</f>
        <v>0</v>
      </c>
      <c r="N47" s="2">
        <f>SUMIFS(Transactions!F:F,Transactions!D:D,Accounts!A47,Transactions!A:A,"&lt;01/10/13",Transactions!A:A,"&gt;31/8/13")</f>
        <v>0</v>
      </c>
      <c r="O47" s="2">
        <f>SUMIFS(Transactions!F:F,Transactions!D:D,Accounts!A47,Transactions!A:A,"&lt;01/11/13",Transactions!A:A,"&gt;30/9/13")</f>
        <v>0</v>
      </c>
      <c r="P47" s="2">
        <f>SUMIFS(Transactions!F:F,Transactions!D:D,Accounts!A47,Transactions!A:A,"&lt;01/12/13",Transactions!A:A,"&gt;31/10/13")</f>
        <v>0</v>
      </c>
      <c r="Q47" s="2">
        <f>SUMIFS(Transactions!F:F,Transactions!D:D,Accounts!A47,Transactions!A:A,"&lt;01/1/14",Transactions!A:A,"&gt;30/11/13")</f>
        <v>0</v>
      </c>
    </row>
    <row r="48" spans="1:17" x14ac:dyDescent="0.2">
      <c r="A48" s="76">
        <v>410</v>
      </c>
      <c r="B48" s="45" t="s">
        <v>73</v>
      </c>
      <c r="E48" s="11">
        <f t="shared" si="0"/>
        <v>0</v>
      </c>
      <c r="F48" s="2">
        <f>SUMIFS(Transactions!F:F,Transactions!D:D,Accounts!A48,Transactions!A:A,"&lt;01/2/13",Transactions!A:A,"&gt;31/12/12")</f>
        <v>0</v>
      </c>
      <c r="G48" s="2">
        <f>SUMIFS(Transactions!F:F,Transactions!D:D,Accounts!A48,Transactions!A:A,"&lt;01/3/13",Transactions!A:A,"&gt;31/1/13")</f>
        <v>0</v>
      </c>
      <c r="H48" s="2">
        <f>SUMIFS(Transactions!F:F,Transactions!D:D,Accounts!A48,Transactions!A:A,"&lt;01/4/13",Transactions!A:A,"&gt;28/2/13")</f>
        <v>0</v>
      </c>
      <c r="I48" s="2">
        <f>SUMIFS(Transactions!F:F,Transactions!D:D,Accounts!A48,Transactions!A:A,"&lt;01/5/13",Transactions!A:A,"&gt;31/3/13")</f>
        <v>0</v>
      </c>
      <c r="J48" s="2">
        <f>SUMIFS(Transactions!F:F,Transactions!D:D,Accounts!A48,Transactions!A:A,"&lt;01/6/13",Transactions!A:A,"&gt;30/4/13")</f>
        <v>0</v>
      </c>
      <c r="K48" s="2">
        <f>SUMIFS(Transactions!F:F,Transactions!D:D,Accounts!A48,Transactions!A:A,"&lt;01/7/13",Transactions!A:A,"&gt;31/5/13")</f>
        <v>0</v>
      </c>
      <c r="L48" s="2">
        <f>SUMIFS(Transactions!G:G,Transactions!E:E,Accounts!B48,Transactions!B:B,"&lt;01/7/13",Transactions!B:B,"&gt;31/5/13")</f>
        <v>0</v>
      </c>
      <c r="M48" s="2">
        <f>SUMIFS(Transactions!F:F,Transactions!D:D,Accounts!A48,Transactions!A:A,"&lt;01/09/13",Transactions!A:A,"&gt;31/7/13")</f>
        <v>0</v>
      </c>
      <c r="N48" s="2">
        <f>SUMIFS(Transactions!F:F,Transactions!D:D,Accounts!A48,Transactions!A:A,"&lt;01/10/13",Transactions!A:A,"&gt;31/8/13")</f>
        <v>0</v>
      </c>
      <c r="O48" s="2">
        <f>SUMIFS(Transactions!F:F,Transactions!D:D,Accounts!A48,Transactions!A:A,"&lt;01/11/13",Transactions!A:A,"&gt;30/9/13")</f>
        <v>0</v>
      </c>
      <c r="P48" s="2">
        <f>SUMIFS(Transactions!F:F,Transactions!D:D,Accounts!A48,Transactions!A:A,"&lt;01/12/13",Transactions!A:A,"&gt;31/10/13")</f>
        <v>0</v>
      </c>
      <c r="Q48" s="2">
        <f>SUMIFS(Transactions!F:F,Transactions!D:D,Accounts!A48,Transactions!A:A,"&lt;01/1/14",Transactions!A:A,"&gt;30/11/13")</f>
        <v>0</v>
      </c>
    </row>
    <row r="49" spans="1:17" x14ac:dyDescent="0.2">
      <c r="A49" s="76">
        <v>411</v>
      </c>
      <c r="B49" s="5" t="s">
        <v>77</v>
      </c>
      <c r="C49" s="5" t="s">
        <v>13</v>
      </c>
      <c r="D49" s="46"/>
      <c r="E49" s="11">
        <f t="shared" si="0"/>
        <v>0</v>
      </c>
      <c r="F49" s="2">
        <f>SUMIFS(Transactions!F:F,Transactions!D:D,Accounts!A49,Transactions!A:A,"&lt;01/2/13",Transactions!A:A,"&gt;31/12/12")</f>
        <v>0</v>
      </c>
      <c r="G49" s="2">
        <f>SUMIFS(Transactions!F:F,Transactions!D:D,Accounts!A49,Transactions!A:A,"&lt;01/3/13",Transactions!A:A,"&gt;31/1/13")</f>
        <v>0</v>
      </c>
      <c r="H49" s="2">
        <f>SUMIFS(Transactions!F:F,Transactions!D:D,Accounts!A49,Transactions!A:A,"&lt;01/4/13",Transactions!A:A,"&gt;28/2/13")</f>
        <v>0</v>
      </c>
      <c r="I49" s="2">
        <f>SUMIFS(Transactions!F:F,Transactions!D:D,Accounts!A49,Transactions!A:A,"&lt;01/5/13",Transactions!A:A,"&gt;31/3/13")</f>
        <v>0</v>
      </c>
      <c r="J49" s="2">
        <f>SUMIFS(Transactions!F:F,Transactions!D:D,Accounts!A49,Transactions!A:A,"&lt;01/6/13",Transactions!A:A,"&gt;30/4/13")</f>
        <v>0</v>
      </c>
      <c r="K49" s="2">
        <f>SUMIFS(Transactions!F:F,Transactions!D:D,Accounts!A49,Transactions!A:A,"&lt;01/7/13",Transactions!A:A,"&gt;31/5/13")</f>
        <v>0</v>
      </c>
      <c r="L49" s="2">
        <f>SUMIFS(Transactions!G:G,Transactions!E:E,Accounts!B49,Transactions!B:B,"&lt;01/7/13",Transactions!B:B,"&gt;31/5/13")</f>
        <v>0</v>
      </c>
      <c r="M49" s="2">
        <f>SUMIFS(Transactions!F:F,Transactions!D:D,Accounts!A49,Transactions!A:A,"&lt;01/09/13",Transactions!A:A,"&gt;31/7/13")</f>
        <v>0</v>
      </c>
      <c r="N49" s="2">
        <f>SUMIFS(Transactions!F:F,Transactions!D:D,Accounts!A49,Transactions!A:A,"&lt;01/10/13",Transactions!A:A,"&gt;31/8/13")</f>
        <v>0</v>
      </c>
      <c r="O49" s="2">
        <f>SUMIFS(Transactions!F:F,Transactions!D:D,Accounts!A49,Transactions!A:A,"&lt;01/11/13",Transactions!A:A,"&gt;30/9/13")</f>
        <v>0</v>
      </c>
      <c r="P49" s="2">
        <f>SUMIFS(Transactions!F:F,Transactions!D:D,Accounts!A49,Transactions!A:A,"&lt;01/12/13",Transactions!A:A,"&gt;31/10/13")</f>
        <v>0</v>
      </c>
      <c r="Q49" s="2">
        <f>SUMIFS(Transactions!F:F,Transactions!D:D,Accounts!A49,Transactions!A:A,"&lt;01/1/14",Transactions!A:A,"&gt;30/11/13")</f>
        <v>0</v>
      </c>
    </row>
    <row r="50" spans="1:17" x14ac:dyDescent="0.2">
      <c r="A50" s="76">
        <v>412</v>
      </c>
      <c r="B50" s="5" t="s">
        <v>78</v>
      </c>
      <c r="C50" s="5" t="s">
        <v>13</v>
      </c>
      <c r="E50" s="11">
        <f t="shared" si="0"/>
        <v>0</v>
      </c>
      <c r="F50" s="2">
        <f>SUMIFS(Transactions!F:F,Transactions!D:D,Accounts!A50,Transactions!A:A,"&lt;01/2/13",Transactions!A:A,"&gt;31/12/12")</f>
        <v>0</v>
      </c>
      <c r="G50" s="2">
        <f>SUMIFS(Transactions!F:F,Transactions!D:D,Accounts!A50,Transactions!A:A,"&lt;01/3/13",Transactions!A:A,"&gt;31/1/13")</f>
        <v>0</v>
      </c>
      <c r="H50" s="2">
        <f>SUMIFS(Transactions!F:F,Transactions!D:D,Accounts!A50,Transactions!A:A,"&lt;01/4/13",Transactions!A:A,"&gt;28/2/13")</f>
        <v>0</v>
      </c>
      <c r="I50" s="2">
        <f>SUMIFS(Transactions!F:F,Transactions!D:D,Accounts!A50,Transactions!A:A,"&lt;01/5/13",Transactions!A:A,"&gt;31/3/13")</f>
        <v>0</v>
      </c>
      <c r="J50" s="2">
        <f>SUMIFS(Transactions!F:F,Transactions!D:D,Accounts!A50,Transactions!A:A,"&lt;01/6/13",Transactions!A:A,"&gt;30/4/13")</f>
        <v>0</v>
      </c>
      <c r="K50" s="2">
        <f>SUMIFS(Transactions!F:F,Transactions!D:D,Accounts!A50,Transactions!A:A,"&lt;01/7/13",Transactions!A:A,"&gt;31/5/13")</f>
        <v>0</v>
      </c>
      <c r="L50" s="2">
        <f>SUMIFS(Transactions!G:G,Transactions!E:E,Accounts!B50,Transactions!B:B,"&lt;01/7/13",Transactions!B:B,"&gt;31/5/13")</f>
        <v>0</v>
      </c>
      <c r="M50" s="2">
        <f>SUMIFS(Transactions!F:F,Transactions!D:D,Accounts!A50,Transactions!A:A,"&lt;01/09/13",Transactions!A:A,"&gt;31/7/13")</f>
        <v>0</v>
      </c>
      <c r="N50" s="2">
        <f>SUMIFS(Transactions!F:F,Transactions!D:D,Accounts!A50,Transactions!A:A,"&lt;01/10/13",Transactions!A:A,"&gt;31/8/13")</f>
        <v>0</v>
      </c>
      <c r="O50" s="2">
        <f>SUMIFS(Transactions!F:F,Transactions!D:D,Accounts!A50,Transactions!A:A,"&lt;01/11/13",Transactions!A:A,"&gt;30/9/13")</f>
        <v>0</v>
      </c>
      <c r="P50" s="2">
        <f>SUMIFS(Transactions!F:F,Transactions!D:D,Accounts!A50,Transactions!A:A,"&lt;01/12/13",Transactions!A:A,"&gt;31/10/13")</f>
        <v>0</v>
      </c>
      <c r="Q50" s="2">
        <f>SUMIFS(Transactions!F:F,Transactions!D:D,Accounts!A50,Transactions!A:A,"&lt;01/1/14",Transactions!A:A,"&gt;30/11/13")</f>
        <v>0</v>
      </c>
    </row>
    <row r="51" spans="1:17" x14ac:dyDescent="0.2">
      <c r="A51" s="76">
        <v>413</v>
      </c>
      <c r="B51" s="5" t="s">
        <v>79</v>
      </c>
      <c r="C51" s="5" t="s">
        <v>13</v>
      </c>
      <c r="E51" s="11">
        <f t="shared" si="0"/>
        <v>0</v>
      </c>
      <c r="F51" s="2">
        <f>SUMIFS(Transactions!F:F,Transactions!D:D,Accounts!A51,Transactions!A:A,"&lt;01/2/13",Transactions!A:A,"&gt;31/12/12")</f>
        <v>0</v>
      </c>
      <c r="G51" s="2">
        <f>SUMIFS(Transactions!F:F,Transactions!D:D,Accounts!A51,Transactions!A:A,"&lt;01/3/13",Transactions!A:A,"&gt;31/1/13")</f>
        <v>0</v>
      </c>
      <c r="H51" s="2">
        <f>SUMIFS(Transactions!F:F,Transactions!D:D,Accounts!A51,Transactions!A:A,"&lt;01/4/13",Transactions!A:A,"&gt;28/2/13")</f>
        <v>0</v>
      </c>
      <c r="I51" s="2">
        <f>SUMIFS(Transactions!F:F,Transactions!D:D,Accounts!A51,Transactions!A:A,"&lt;01/5/13",Transactions!A:A,"&gt;31/3/13")</f>
        <v>0</v>
      </c>
      <c r="J51" s="2">
        <f>SUMIFS(Transactions!F:F,Transactions!D:D,Accounts!A51,Transactions!A:A,"&lt;01/6/13",Transactions!A:A,"&gt;30/4/13")</f>
        <v>0</v>
      </c>
      <c r="K51" s="2">
        <f>SUMIFS(Transactions!F:F,Transactions!D:D,Accounts!A51,Transactions!A:A,"&lt;01/7/13",Transactions!A:A,"&gt;31/5/13")</f>
        <v>0</v>
      </c>
      <c r="L51" s="2">
        <f>SUMIFS(Transactions!G:G,Transactions!E:E,Accounts!B51,Transactions!B:B,"&lt;01/7/13",Transactions!B:B,"&gt;31/5/13")</f>
        <v>0</v>
      </c>
      <c r="M51" s="2">
        <f>SUMIFS(Transactions!F:F,Transactions!D:D,Accounts!A51,Transactions!A:A,"&lt;01/09/13",Transactions!A:A,"&gt;31/7/13")</f>
        <v>0</v>
      </c>
      <c r="N51" s="2">
        <f>SUMIFS(Transactions!F:F,Transactions!D:D,Accounts!A51,Transactions!A:A,"&lt;01/10/13",Transactions!A:A,"&gt;31/8/13")</f>
        <v>0</v>
      </c>
      <c r="O51" s="2">
        <f>SUMIFS(Transactions!F:F,Transactions!D:D,Accounts!A51,Transactions!A:A,"&lt;01/11/13",Transactions!A:A,"&gt;30/9/13")</f>
        <v>0</v>
      </c>
      <c r="P51" s="2">
        <f>SUMIFS(Transactions!F:F,Transactions!D:D,Accounts!A51,Transactions!A:A,"&lt;01/12/13",Transactions!A:A,"&gt;31/10/13")</f>
        <v>0</v>
      </c>
      <c r="Q51" s="2">
        <f>SUMIFS(Transactions!F:F,Transactions!D:D,Accounts!A51,Transactions!A:A,"&lt;01/1/14",Transactions!A:A,"&gt;30/11/13")</f>
        <v>0</v>
      </c>
    </row>
    <row r="52" spans="1:17" x14ac:dyDescent="0.2">
      <c r="A52" s="76">
        <v>414</v>
      </c>
      <c r="B52" s="5" t="s">
        <v>80</v>
      </c>
      <c r="C52" s="5" t="s">
        <v>13</v>
      </c>
      <c r="E52" s="11">
        <f t="shared" si="0"/>
        <v>0</v>
      </c>
      <c r="F52" s="2">
        <f>SUMIFS(Transactions!F:F,Transactions!D:D,Accounts!A52,Transactions!A:A,"&lt;01/2/13",Transactions!A:A,"&gt;31/12/12")</f>
        <v>0</v>
      </c>
      <c r="G52" s="2">
        <f>SUMIFS(Transactions!F:F,Transactions!D:D,Accounts!A52,Transactions!A:A,"&lt;01/3/13",Transactions!A:A,"&gt;31/1/13")</f>
        <v>0</v>
      </c>
      <c r="H52" s="2">
        <f>SUMIFS(Transactions!F:F,Transactions!D:D,Accounts!A52,Transactions!A:A,"&lt;01/4/13",Transactions!A:A,"&gt;28/2/13")</f>
        <v>0</v>
      </c>
      <c r="I52" s="2">
        <f>SUMIFS(Transactions!F:F,Transactions!D:D,Accounts!A52,Transactions!A:A,"&lt;01/5/13",Transactions!A:A,"&gt;31/3/13")</f>
        <v>0</v>
      </c>
      <c r="J52" s="2">
        <f>SUMIFS(Transactions!F:F,Transactions!D:D,Accounts!A52,Transactions!A:A,"&lt;01/6/13",Transactions!A:A,"&gt;30/4/13")</f>
        <v>0</v>
      </c>
      <c r="K52" s="2">
        <f>SUMIFS(Transactions!F:F,Transactions!D:D,Accounts!A52,Transactions!A:A,"&lt;01/7/13",Transactions!A:A,"&gt;31/5/13")</f>
        <v>0</v>
      </c>
      <c r="L52" s="2">
        <f>SUMIFS(Transactions!G:G,Transactions!E:E,Accounts!B52,Transactions!B:B,"&lt;01/7/13",Transactions!B:B,"&gt;31/5/13")</f>
        <v>0</v>
      </c>
      <c r="M52" s="2">
        <f>SUMIFS(Transactions!F:F,Transactions!D:D,Accounts!A52,Transactions!A:A,"&lt;01/09/13",Transactions!A:A,"&gt;31/7/13")</f>
        <v>0</v>
      </c>
      <c r="N52" s="2">
        <f>SUMIFS(Transactions!F:F,Transactions!D:D,Accounts!A52,Transactions!A:A,"&lt;01/10/13",Transactions!A:A,"&gt;31/8/13")</f>
        <v>0</v>
      </c>
      <c r="O52" s="2">
        <f>SUMIFS(Transactions!F:F,Transactions!D:D,Accounts!A52,Transactions!A:A,"&lt;01/11/13",Transactions!A:A,"&gt;30/9/13")</f>
        <v>0</v>
      </c>
      <c r="P52" s="2">
        <f>SUMIFS(Transactions!F:F,Transactions!D:D,Accounts!A52,Transactions!A:A,"&lt;01/12/13",Transactions!A:A,"&gt;31/10/13")</f>
        <v>0</v>
      </c>
      <c r="Q52" s="2">
        <f>SUMIFS(Transactions!F:F,Transactions!D:D,Accounts!A52,Transactions!A:A,"&lt;01/1/14",Transactions!A:A,"&gt;30/11/13")</f>
        <v>0</v>
      </c>
    </row>
    <row r="53" spans="1:17" x14ac:dyDescent="0.2">
      <c r="A53" s="76">
        <v>415</v>
      </c>
      <c r="B53" s="5" t="s">
        <v>81</v>
      </c>
      <c r="C53" s="5" t="s">
        <v>13</v>
      </c>
      <c r="E53" s="11">
        <f t="shared" si="0"/>
        <v>0</v>
      </c>
      <c r="F53" s="2">
        <f>SUMIFS(Transactions!F:F,Transactions!D:D,Accounts!A53,Transactions!A:A,"&lt;01/2/13",Transactions!A:A,"&gt;31/12/12")</f>
        <v>0</v>
      </c>
      <c r="G53" s="2">
        <f>SUMIFS(Transactions!F:F,Transactions!D:D,Accounts!A53,Transactions!A:A,"&lt;01/3/13",Transactions!A:A,"&gt;31/1/13")</f>
        <v>0</v>
      </c>
      <c r="H53" s="2">
        <f>SUMIFS(Transactions!F:F,Transactions!D:D,Accounts!A53,Transactions!A:A,"&lt;01/4/13",Transactions!A:A,"&gt;28/2/13")</f>
        <v>0</v>
      </c>
      <c r="I53" s="2">
        <f>SUMIFS(Transactions!F:F,Transactions!D:D,Accounts!A53,Transactions!A:A,"&lt;01/5/13",Transactions!A:A,"&gt;31/3/13")</f>
        <v>0</v>
      </c>
      <c r="J53" s="2">
        <f>SUMIFS(Transactions!F:F,Transactions!D:D,Accounts!A53,Transactions!A:A,"&lt;01/6/13",Transactions!A:A,"&gt;30/4/13")</f>
        <v>0</v>
      </c>
      <c r="K53" s="2">
        <f>SUMIFS(Transactions!F:F,Transactions!D:D,Accounts!A53,Transactions!A:A,"&lt;01/7/13",Transactions!A:A,"&gt;31/5/13")</f>
        <v>0</v>
      </c>
      <c r="L53" s="2">
        <f>SUMIFS(Transactions!G:G,Transactions!E:E,Accounts!B53,Transactions!B:B,"&lt;01/7/13",Transactions!B:B,"&gt;31/5/13")</f>
        <v>0</v>
      </c>
      <c r="M53" s="2">
        <f>SUMIFS(Transactions!F:F,Transactions!D:D,Accounts!A53,Transactions!A:A,"&lt;01/09/13",Transactions!A:A,"&gt;31/7/13")</f>
        <v>0</v>
      </c>
      <c r="N53" s="2">
        <f>SUMIFS(Transactions!F:F,Transactions!D:D,Accounts!A53,Transactions!A:A,"&lt;01/10/13",Transactions!A:A,"&gt;31/8/13")</f>
        <v>0</v>
      </c>
      <c r="O53" s="2">
        <f>SUMIFS(Transactions!F:F,Transactions!D:D,Accounts!A53,Transactions!A:A,"&lt;01/11/13",Transactions!A:A,"&gt;30/9/13")</f>
        <v>0</v>
      </c>
      <c r="P53" s="2">
        <f>SUMIFS(Transactions!F:F,Transactions!D:D,Accounts!A53,Transactions!A:A,"&lt;01/12/13",Transactions!A:A,"&gt;31/10/13")</f>
        <v>0</v>
      </c>
      <c r="Q53" s="2">
        <f>SUMIFS(Transactions!F:F,Transactions!D:D,Accounts!A53,Transactions!A:A,"&lt;01/1/14",Transactions!A:A,"&gt;30/11/13")</f>
        <v>0</v>
      </c>
    </row>
    <row r="54" spans="1:17" x14ac:dyDescent="0.2">
      <c r="A54" s="76">
        <v>416</v>
      </c>
      <c r="C54" s="5" t="s">
        <v>13</v>
      </c>
      <c r="E54" s="11">
        <f t="shared" si="0"/>
        <v>0</v>
      </c>
      <c r="F54" s="2">
        <f>SUMIFS(Transactions!F:F,Transactions!D:D,Accounts!A54,Transactions!A:A,"&lt;01/2/13",Transactions!A:A,"&gt;31/12/12")</f>
        <v>0</v>
      </c>
      <c r="G54" s="2">
        <f>SUMIFS(Transactions!F:F,Transactions!D:D,Accounts!A54,Transactions!A:A,"&lt;01/3/13",Transactions!A:A,"&gt;31/1/13")</f>
        <v>0</v>
      </c>
      <c r="H54" s="2">
        <f>SUMIFS(Transactions!F:F,Transactions!D:D,Accounts!A54,Transactions!A:A,"&lt;01/4/13",Transactions!A:A,"&gt;28/2/13")</f>
        <v>0</v>
      </c>
      <c r="I54" s="2">
        <f>SUMIFS(Transactions!F:F,Transactions!D:D,Accounts!A54,Transactions!A:A,"&lt;01/5/13",Transactions!A:A,"&gt;31/3/13")</f>
        <v>0</v>
      </c>
      <c r="J54" s="2">
        <f>SUMIFS(Transactions!F:F,Transactions!D:D,Accounts!A54,Transactions!A:A,"&lt;01/6/13",Transactions!A:A,"&gt;30/4/13")</f>
        <v>0</v>
      </c>
      <c r="K54" s="2">
        <f>SUMIFS(Transactions!F:F,Transactions!D:D,Accounts!A54,Transactions!A:A,"&lt;01/7/13",Transactions!A:A,"&gt;31/5/13")</f>
        <v>0</v>
      </c>
      <c r="L54" s="2">
        <f>SUMIFS(Transactions!G:G,Transactions!E:E,Accounts!B54,Transactions!B:B,"&lt;01/7/13",Transactions!B:B,"&gt;31/5/13")</f>
        <v>0</v>
      </c>
      <c r="M54" s="2">
        <f>SUMIFS(Transactions!F:F,Transactions!D:D,Accounts!A54,Transactions!A:A,"&lt;01/09/13",Transactions!A:A,"&gt;31/7/13")</f>
        <v>0</v>
      </c>
      <c r="N54" s="2">
        <f>SUMIFS(Transactions!F:F,Transactions!D:D,Accounts!A54,Transactions!A:A,"&lt;01/10/13",Transactions!A:A,"&gt;31/8/13")</f>
        <v>0</v>
      </c>
      <c r="O54" s="2">
        <f>SUMIFS(Transactions!F:F,Transactions!D:D,Accounts!A54,Transactions!A:A,"&lt;01/11/13",Transactions!A:A,"&gt;30/9/13")</f>
        <v>0</v>
      </c>
      <c r="P54" s="2">
        <f>SUMIFS(Transactions!F:F,Transactions!D:D,Accounts!A54,Transactions!A:A,"&lt;01/12/13",Transactions!A:A,"&gt;31/10/13")</f>
        <v>0</v>
      </c>
      <c r="Q54" s="2">
        <f>SUMIFS(Transactions!F:F,Transactions!D:D,Accounts!A54,Transactions!A:A,"&lt;01/1/14",Transactions!A:A,"&gt;30/11/13")</f>
        <v>0</v>
      </c>
    </row>
    <row r="55" spans="1:17" x14ac:dyDescent="0.2">
      <c r="A55" s="76">
        <v>417</v>
      </c>
      <c r="C55" s="5" t="s">
        <v>13</v>
      </c>
      <c r="E55" s="11">
        <f t="shared" si="0"/>
        <v>0</v>
      </c>
      <c r="F55" s="2">
        <f>SUMIFS(Transactions!F:F,Transactions!D:D,Accounts!A55,Transactions!A:A,"&lt;01/2/13",Transactions!A:A,"&gt;31/12/12")</f>
        <v>0</v>
      </c>
      <c r="G55" s="2">
        <f>SUMIFS(Transactions!F:F,Transactions!D:D,Accounts!A55,Transactions!A:A,"&lt;01/3/13",Transactions!A:A,"&gt;31/1/13")</f>
        <v>0</v>
      </c>
      <c r="H55" s="2">
        <f>SUMIFS(Transactions!F:F,Transactions!D:D,Accounts!A55,Transactions!A:A,"&lt;01/4/13",Transactions!A:A,"&gt;28/2/13")</f>
        <v>0</v>
      </c>
      <c r="I55" s="2">
        <f>SUMIFS(Transactions!F:F,Transactions!D:D,Accounts!A55,Transactions!A:A,"&lt;01/5/13",Transactions!A:A,"&gt;31/3/13")</f>
        <v>0</v>
      </c>
      <c r="J55" s="2">
        <f>SUMIFS(Transactions!F:F,Transactions!D:D,Accounts!A55,Transactions!A:A,"&lt;01/6/13",Transactions!A:A,"&gt;30/4/13")</f>
        <v>0</v>
      </c>
      <c r="K55" s="2">
        <f>SUMIFS(Transactions!F:F,Transactions!D:D,Accounts!A55,Transactions!A:A,"&lt;01/7/13",Transactions!A:A,"&gt;31/5/13")</f>
        <v>0</v>
      </c>
      <c r="L55" s="2">
        <f>SUMIFS(Transactions!G:G,Transactions!E:E,Accounts!B55,Transactions!B:B,"&lt;01/7/13",Transactions!B:B,"&gt;31/5/13")</f>
        <v>0</v>
      </c>
      <c r="M55" s="2">
        <f>SUMIFS(Transactions!F:F,Transactions!D:D,Accounts!A55,Transactions!A:A,"&lt;01/09/13",Transactions!A:A,"&gt;31/7/13")</f>
        <v>0</v>
      </c>
      <c r="N55" s="2">
        <f>SUMIFS(Transactions!F:F,Transactions!D:D,Accounts!A55,Transactions!A:A,"&lt;01/10/13",Transactions!A:A,"&gt;31/8/13")</f>
        <v>0</v>
      </c>
      <c r="O55" s="2">
        <f>SUMIFS(Transactions!F:F,Transactions!D:D,Accounts!A55,Transactions!A:A,"&lt;01/11/13",Transactions!A:A,"&gt;30/9/13")</f>
        <v>0</v>
      </c>
      <c r="P55" s="2">
        <f>SUMIFS(Transactions!F:F,Transactions!D:D,Accounts!A55,Transactions!A:A,"&lt;01/12/13",Transactions!A:A,"&gt;31/10/13")</f>
        <v>0</v>
      </c>
      <c r="Q55" s="2">
        <f>SUMIFS(Transactions!F:F,Transactions!D:D,Accounts!A55,Transactions!A:A,"&lt;01/1/14",Transactions!A:A,"&gt;30/11/13")</f>
        <v>0</v>
      </c>
    </row>
    <row r="56" spans="1:17" x14ac:dyDescent="0.2">
      <c r="A56" s="76">
        <v>418</v>
      </c>
      <c r="C56" s="5" t="s">
        <v>13</v>
      </c>
      <c r="E56" s="11">
        <f t="shared" si="0"/>
        <v>0</v>
      </c>
      <c r="F56" s="2">
        <f>SUMIFS(Transactions!F:F,Transactions!D:D,Accounts!A56,Transactions!A:A,"&lt;01/2/13",Transactions!A:A,"&gt;31/12/12")</f>
        <v>0</v>
      </c>
      <c r="G56" s="2">
        <f>SUMIFS(Transactions!F:F,Transactions!D:D,Accounts!A56,Transactions!A:A,"&lt;01/3/13",Transactions!A:A,"&gt;31/1/13")</f>
        <v>0</v>
      </c>
      <c r="H56" s="2">
        <f>SUMIFS(Transactions!F:F,Transactions!D:D,Accounts!A56,Transactions!A:A,"&lt;01/4/13",Transactions!A:A,"&gt;28/2/13")</f>
        <v>0</v>
      </c>
      <c r="I56" s="2">
        <f>SUMIFS(Transactions!F:F,Transactions!D:D,Accounts!A56,Transactions!A:A,"&lt;01/5/13",Transactions!A:A,"&gt;31/3/13")</f>
        <v>0</v>
      </c>
      <c r="J56" s="2">
        <f>SUMIFS(Transactions!F:F,Transactions!D:D,Accounts!A56,Transactions!A:A,"&lt;01/6/13",Transactions!A:A,"&gt;30/4/13")</f>
        <v>0</v>
      </c>
      <c r="K56" s="2">
        <f>SUMIFS(Transactions!F:F,Transactions!D:D,Accounts!A56,Transactions!A:A,"&lt;01/7/13",Transactions!A:A,"&gt;31/5/13")</f>
        <v>0</v>
      </c>
      <c r="L56" s="2">
        <f>SUMIFS(Transactions!G:G,Transactions!E:E,Accounts!B56,Transactions!B:B,"&lt;01/7/13",Transactions!B:B,"&gt;31/5/13")</f>
        <v>0</v>
      </c>
      <c r="M56" s="2">
        <f>SUMIFS(Transactions!F:F,Transactions!D:D,Accounts!A56,Transactions!A:A,"&lt;01/09/13",Transactions!A:A,"&gt;31/7/13")</f>
        <v>0</v>
      </c>
      <c r="N56" s="2">
        <f>SUMIFS(Transactions!F:F,Transactions!D:D,Accounts!A56,Transactions!A:A,"&lt;01/10/13",Transactions!A:A,"&gt;31/8/13")</f>
        <v>0</v>
      </c>
      <c r="O56" s="2">
        <f>SUMIFS(Transactions!F:F,Transactions!D:D,Accounts!A56,Transactions!A:A,"&lt;01/11/13",Transactions!A:A,"&gt;30/9/13")</f>
        <v>0</v>
      </c>
      <c r="P56" s="2">
        <f>SUMIFS(Transactions!F:F,Transactions!D:D,Accounts!A56,Transactions!A:A,"&lt;01/12/13",Transactions!A:A,"&gt;31/10/13")</f>
        <v>0</v>
      </c>
      <c r="Q56" s="2">
        <f>SUMIFS(Transactions!F:F,Transactions!D:D,Accounts!A56,Transactions!A:A,"&lt;01/1/14",Transactions!A:A,"&gt;30/11/13")</f>
        <v>0</v>
      </c>
    </row>
    <row r="57" spans="1:17" x14ac:dyDescent="0.2">
      <c r="A57" s="76">
        <v>419</v>
      </c>
      <c r="C57" s="5" t="s">
        <v>13</v>
      </c>
      <c r="E57" s="11">
        <f t="shared" si="0"/>
        <v>0</v>
      </c>
      <c r="F57" s="2">
        <f>SUMIFS(Transactions!F:F,Transactions!D:D,Accounts!A57,Transactions!A:A,"&lt;01/2/13",Transactions!A:A,"&gt;31/12/12")</f>
        <v>0</v>
      </c>
      <c r="G57" s="2">
        <f>SUMIFS(Transactions!F:F,Transactions!D:D,Accounts!A57,Transactions!A:A,"&lt;01/3/13",Transactions!A:A,"&gt;31/1/13")</f>
        <v>0</v>
      </c>
      <c r="H57" s="2">
        <f>SUMIFS(Transactions!F:F,Transactions!D:D,Accounts!A57,Transactions!A:A,"&lt;01/4/13",Transactions!A:A,"&gt;28/2/13")</f>
        <v>0</v>
      </c>
      <c r="I57" s="2">
        <f>SUMIFS(Transactions!F:F,Transactions!D:D,Accounts!A57,Transactions!A:A,"&lt;01/5/13",Transactions!A:A,"&gt;31/3/13")</f>
        <v>0</v>
      </c>
      <c r="J57" s="2">
        <f>SUMIFS(Transactions!F:F,Transactions!D:D,Accounts!A57,Transactions!A:A,"&lt;01/6/13",Transactions!A:A,"&gt;30/4/13")</f>
        <v>0</v>
      </c>
      <c r="K57" s="2">
        <f>SUMIFS(Transactions!F:F,Transactions!D:D,Accounts!A57,Transactions!A:A,"&lt;01/7/13",Transactions!A:A,"&gt;31/5/13")</f>
        <v>0</v>
      </c>
      <c r="L57" s="2">
        <f>SUMIFS(Transactions!G:G,Transactions!E:E,Accounts!B57,Transactions!B:B,"&lt;01/7/13",Transactions!B:B,"&gt;31/5/13")</f>
        <v>0</v>
      </c>
      <c r="M57" s="2">
        <f>SUMIFS(Transactions!F:F,Transactions!D:D,Accounts!A57,Transactions!A:A,"&lt;01/09/13",Transactions!A:A,"&gt;31/7/13")</f>
        <v>0</v>
      </c>
      <c r="N57" s="2">
        <f>SUMIFS(Transactions!F:F,Transactions!D:D,Accounts!A57,Transactions!A:A,"&lt;01/10/13",Transactions!A:A,"&gt;31/8/13")</f>
        <v>0</v>
      </c>
      <c r="O57" s="2">
        <f>SUMIFS(Transactions!F:F,Transactions!D:D,Accounts!A57,Transactions!A:A,"&lt;01/11/13",Transactions!A:A,"&gt;30/9/13")</f>
        <v>0</v>
      </c>
      <c r="P57" s="2">
        <f>SUMIFS(Transactions!F:F,Transactions!D:D,Accounts!A57,Transactions!A:A,"&lt;01/12/13",Transactions!A:A,"&gt;31/10/13")</f>
        <v>0</v>
      </c>
      <c r="Q57" s="2">
        <f>SUMIFS(Transactions!F:F,Transactions!D:D,Accounts!A57,Transactions!A:A,"&lt;01/1/14",Transactions!A:A,"&gt;30/11/13")</f>
        <v>0</v>
      </c>
    </row>
    <row r="58" spans="1:17" x14ac:dyDescent="0.2">
      <c r="A58" s="76">
        <v>420</v>
      </c>
      <c r="C58" s="5" t="s">
        <v>13</v>
      </c>
      <c r="E58" s="11">
        <f t="shared" si="0"/>
        <v>0</v>
      </c>
      <c r="F58" s="2">
        <f>SUMIFS(Transactions!F:F,Transactions!D:D,Accounts!A58,Transactions!A:A,"&lt;01/2/13",Transactions!A:A,"&gt;31/12/12")</f>
        <v>0</v>
      </c>
      <c r="G58" s="2">
        <f>SUMIFS(Transactions!F:F,Transactions!D:D,Accounts!A58,Transactions!A:A,"&lt;01/3/13",Transactions!A:A,"&gt;31/1/13")</f>
        <v>0</v>
      </c>
      <c r="H58" s="2">
        <f>SUMIFS(Transactions!F:F,Transactions!D:D,Accounts!A58,Transactions!A:A,"&lt;01/4/13",Transactions!A:A,"&gt;28/2/13")</f>
        <v>0</v>
      </c>
      <c r="I58" s="2">
        <f>SUMIFS(Transactions!F:F,Transactions!D:D,Accounts!A58,Transactions!A:A,"&lt;01/5/13",Transactions!A:A,"&gt;31/3/13")</f>
        <v>0</v>
      </c>
      <c r="J58" s="2">
        <f>SUMIFS(Transactions!F:F,Transactions!D:D,Accounts!A58,Transactions!A:A,"&lt;01/6/13",Transactions!A:A,"&gt;30/4/13")</f>
        <v>0</v>
      </c>
      <c r="K58" s="2">
        <f>SUMIFS(Transactions!F:F,Transactions!D:D,Accounts!A58,Transactions!A:A,"&lt;01/7/13",Transactions!A:A,"&gt;31/5/13")</f>
        <v>0</v>
      </c>
      <c r="L58" s="2">
        <f>SUMIFS(Transactions!G:G,Transactions!E:E,Accounts!B58,Transactions!B:B,"&lt;01/7/13",Transactions!B:B,"&gt;31/5/13")</f>
        <v>0</v>
      </c>
      <c r="M58" s="2">
        <f>SUMIFS(Transactions!F:F,Transactions!D:D,Accounts!A58,Transactions!A:A,"&lt;01/09/13",Transactions!A:A,"&gt;31/7/13")</f>
        <v>0</v>
      </c>
      <c r="N58" s="2">
        <f>SUMIFS(Transactions!F:F,Transactions!D:D,Accounts!A58,Transactions!A:A,"&lt;01/10/13",Transactions!A:A,"&gt;31/8/13")</f>
        <v>0</v>
      </c>
      <c r="O58" s="2">
        <f>SUMIFS(Transactions!F:F,Transactions!D:D,Accounts!A58,Transactions!A:A,"&lt;01/11/13",Transactions!A:A,"&gt;30/9/13")</f>
        <v>0</v>
      </c>
      <c r="P58" s="2">
        <f>SUMIFS(Transactions!F:F,Transactions!D:D,Accounts!A58,Transactions!A:A,"&lt;01/12/13",Transactions!A:A,"&gt;31/10/13")</f>
        <v>0</v>
      </c>
      <c r="Q58" s="2">
        <f>SUMIFS(Transactions!F:F,Transactions!D:D,Accounts!A58,Transactions!A:A,"&lt;01/1/14",Transactions!A:A,"&gt;30/11/13")</f>
        <v>0</v>
      </c>
    </row>
    <row r="59" spans="1:17" x14ac:dyDescent="0.2">
      <c r="A59" s="76">
        <v>421</v>
      </c>
      <c r="C59" s="5" t="s">
        <v>13</v>
      </c>
      <c r="E59" s="11">
        <f t="shared" si="0"/>
        <v>0</v>
      </c>
      <c r="F59" s="2">
        <f>SUMIFS(Transactions!F:F,Transactions!D:D,Accounts!A59,Transactions!A:A,"&lt;01/2/13",Transactions!A:A,"&gt;31/12/12")</f>
        <v>0</v>
      </c>
      <c r="G59" s="2">
        <f>SUMIFS(Transactions!F:F,Transactions!D:D,Accounts!A59,Transactions!A:A,"&lt;01/3/13",Transactions!A:A,"&gt;31/1/13")</f>
        <v>0</v>
      </c>
      <c r="H59" s="2">
        <f>SUMIFS(Transactions!F:F,Transactions!D:D,Accounts!A59,Transactions!A:A,"&lt;01/4/13",Transactions!A:A,"&gt;28/2/13")</f>
        <v>0</v>
      </c>
      <c r="I59" s="2">
        <f>SUMIFS(Transactions!F:F,Transactions!D:D,Accounts!A59,Transactions!A:A,"&lt;01/5/13",Transactions!A:A,"&gt;31/3/13")</f>
        <v>0</v>
      </c>
      <c r="J59" s="2">
        <f>SUMIFS(Transactions!F:F,Transactions!D:D,Accounts!A59,Transactions!A:A,"&lt;01/6/13",Transactions!A:A,"&gt;30/4/13")</f>
        <v>0</v>
      </c>
      <c r="K59" s="2">
        <f>SUMIFS(Transactions!F:F,Transactions!D:D,Accounts!A59,Transactions!A:A,"&lt;01/7/13",Transactions!A:A,"&gt;31/5/13")</f>
        <v>0</v>
      </c>
      <c r="L59" s="2">
        <f>SUMIFS(Transactions!G:G,Transactions!E:E,Accounts!B59,Transactions!B:B,"&lt;01/7/13",Transactions!B:B,"&gt;31/5/13")</f>
        <v>0</v>
      </c>
      <c r="M59" s="2">
        <f>SUMIFS(Transactions!F:F,Transactions!D:D,Accounts!A59,Transactions!A:A,"&lt;01/09/13",Transactions!A:A,"&gt;31/7/13")</f>
        <v>0</v>
      </c>
      <c r="N59" s="2">
        <f>SUMIFS(Transactions!F:F,Transactions!D:D,Accounts!A59,Transactions!A:A,"&lt;01/10/13",Transactions!A:A,"&gt;31/8/13")</f>
        <v>0</v>
      </c>
      <c r="O59" s="2">
        <f>SUMIFS(Transactions!F:F,Transactions!D:D,Accounts!A59,Transactions!A:A,"&lt;01/11/13",Transactions!A:A,"&gt;30/9/13")</f>
        <v>0</v>
      </c>
      <c r="P59" s="2">
        <f>SUMIFS(Transactions!F:F,Transactions!D:D,Accounts!A59,Transactions!A:A,"&lt;01/12/13",Transactions!A:A,"&gt;31/10/13")</f>
        <v>0</v>
      </c>
      <c r="Q59" s="2">
        <f>SUMIFS(Transactions!F:F,Transactions!D:D,Accounts!A59,Transactions!A:A,"&lt;01/1/14",Transactions!A:A,"&gt;30/11/13")</f>
        <v>0</v>
      </c>
    </row>
    <row r="60" spans="1:17" x14ac:dyDescent="0.2">
      <c r="A60" s="76">
        <v>422</v>
      </c>
      <c r="C60" s="5" t="s">
        <v>13</v>
      </c>
      <c r="E60" s="11">
        <f t="shared" si="0"/>
        <v>0</v>
      </c>
      <c r="F60" s="2">
        <f>SUMIFS(Transactions!F:F,Transactions!D:D,Accounts!A60,Transactions!A:A,"&lt;01/2/13",Transactions!A:A,"&gt;31/12/12")</f>
        <v>0</v>
      </c>
      <c r="G60" s="2">
        <f>SUMIFS(Transactions!F:F,Transactions!D:D,Accounts!A60,Transactions!A:A,"&lt;01/3/13",Transactions!A:A,"&gt;31/1/13")</f>
        <v>0</v>
      </c>
      <c r="H60" s="2">
        <f>SUMIFS(Transactions!F:F,Transactions!D:D,Accounts!A60,Transactions!A:A,"&lt;01/4/13",Transactions!A:A,"&gt;28/2/13")</f>
        <v>0</v>
      </c>
      <c r="I60" s="2">
        <f>SUMIFS(Transactions!F:F,Transactions!D:D,Accounts!A60,Transactions!A:A,"&lt;01/5/13",Transactions!A:A,"&gt;31/3/13")</f>
        <v>0</v>
      </c>
      <c r="J60" s="2">
        <f>SUMIFS(Transactions!F:F,Transactions!D:D,Accounts!A60,Transactions!A:A,"&lt;01/6/13",Transactions!A:A,"&gt;30/4/13")</f>
        <v>0</v>
      </c>
      <c r="K60" s="2">
        <f>SUMIFS(Transactions!F:F,Transactions!D:D,Accounts!A60,Transactions!A:A,"&lt;01/7/13",Transactions!A:A,"&gt;31/5/13")</f>
        <v>0</v>
      </c>
      <c r="L60" s="2">
        <f>SUMIFS(Transactions!G:G,Transactions!E:E,Accounts!B60,Transactions!B:B,"&lt;01/7/13",Transactions!B:B,"&gt;31/5/13")</f>
        <v>0</v>
      </c>
      <c r="M60" s="2">
        <f>SUMIFS(Transactions!F:F,Transactions!D:D,Accounts!A60,Transactions!A:A,"&lt;01/09/13",Transactions!A:A,"&gt;31/7/13")</f>
        <v>0</v>
      </c>
      <c r="N60" s="2">
        <f>SUMIFS(Transactions!F:F,Transactions!D:D,Accounts!A60,Transactions!A:A,"&lt;01/10/13",Transactions!A:A,"&gt;31/8/13")</f>
        <v>0</v>
      </c>
      <c r="O60" s="2">
        <f>SUMIFS(Transactions!F:F,Transactions!D:D,Accounts!A60,Transactions!A:A,"&lt;01/11/13",Transactions!A:A,"&gt;30/9/13")</f>
        <v>0</v>
      </c>
      <c r="P60" s="2">
        <f>SUMIFS(Transactions!F:F,Transactions!D:D,Accounts!A60,Transactions!A:A,"&lt;01/12/13",Transactions!A:A,"&gt;31/10/13")</f>
        <v>0</v>
      </c>
      <c r="Q60" s="2">
        <f>SUMIFS(Transactions!F:F,Transactions!D:D,Accounts!A60,Transactions!A:A,"&lt;01/1/14",Transactions!A:A,"&gt;30/11/13")</f>
        <v>0</v>
      </c>
    </row>
    <row r="61" spans="1:17" x14ac:dyDescent="0.2">
      <c r="A61" s="76">
        <v>423</v>
      </c>
      <c r="C61" s="5" t="s">
        <v>13</v>
      </c>
      <c r="E61" s="11">
        <f t="shared" si="0"/>
        <v>0</v>
      </c>
      <c r="F61" s="2">
        <f>SUMIFS(Transactions!F:F,Transactions!D:D,Accounts!A61,Transactions!A:A,"&lt;01/2/13",Transactions!A:A,"&gt;31/12/12")</f>
        <v>0</v>
      </c>
      <c r="G61" s="2">
        <f>SUMIFS(Transactions!F:F,Transactions!D:D,Accounts!A61,Transactions!A:A,"&lt;01/3/13",Transactions!A:A,"&gt;31/1/13")</f>
        <v>0</v>
      </c>
      <c r="H61" s="2">
        <f>SUMIFS(Transactions!F:F,Transactions!D:D,Accounts!A61,Transactions!A:A,"&lt;01/4/13",Transactions!A:A,"&gt;28/2/13")</f>
        <v>0</v>
      </c>
      <c r="I61" s="2">
        <f>SUMIFS(Transactions!F:F,Transactions!D:D,Accounts!A61,Transactions!A:A,"&lt;01/5/13",Transactions!A:A,"&gt;31/3/13")</f>
        <v>0</v>
      </c>
      <c r="J61" s="2">
        <f>SUMIFS(Transactions!F:F,Transactions!D:D,Accounts!A61,Transactions!A:A,"&lt;01/6/13",Transactions!A:A,"&gt;30/4/13")</f>
        <v>0</v>
      </c>
      <c r="K61" s="2">
        <f>SUMIFS(Transactions!F:F,Transactions!D:D,Accounts!A61,Transactions!A:A,"&lt;01/7/13",Transactions!A:A,"&gt;31/5/13")</f>
        <v>0</v>
      </c>
      <c r="L61" s="2">
        <f>SUMIFS(Transactions!G:G,Transactions!E:E,Accounts!B61,Transactions!B:B,"&lt;01/7/13",Transactions!B:B,"&gt;31/5/13")</f>
        <v>0</v>
      </c>
      <c r="M61" s="2">
        <f>SUMIFS(Transactions!F:F,Transactions!D:D,Accounts!A61,Transactions!A:A,"&lt;01/09/13",Transactions!A:A,"&gt;31/7/13")</f>
        <v>0</v>
      </c>
      <c r="N61" s="2">
        <f>SUMIFS(Transactions!F:F,Transactions!D:D,Accounts!A61,Transactions!A:A,"&lt;01/10/13",Transactions!A:A,"&gt;31/8/13")</f>
        <v>0</v>
      </c>
      <c r="O61" s="2">
        <f>SUMIFS(Transactions!F:F,Transactions!D:D,Accounts!A61,Transactions!A:A,"&lt;01/11/13",Transactions!A:A,"&gt;30/9/13")</f>
        <v>0</v>
      </c>
      <c r="P61" s="2">
        <f>SUMIFS(Transactions!F:F,Transactions!D:D,Accounts!A61,Transactions!A:A,"&lt;01/12/13",Transactions!A:A,"&gt;31/10/13")</f>
        <v>0</v>
      </c>
      <c r="Q61" s="2">
        <f>SUMIFS(Transactions!F:F,Transactions!D:D,Accounts!A61,Transactions!A:A,"&lt;01/1/14",Transactions!A:A,"&gt;30/11/13")</f>
        <v>0</v>
      </c>
    </row>
    <row r="62" spans="1:17" x14ac:dyDescent="0.2">
      <c r="A62" s="76">
        <v>424</v>
      </c>
      <c r="C62" s="5" t="s">
        <v>13</v>
      </c>
      <c r="E62" s="11">
        <f t="shared" si="0"/>
        <v>0</v>
      </c>
      <c r="F62" s="2">
        <f>SUMIFS(Transactions!F:F,Transactions!D:D,Accounts!A62,Transactions!A:A,"&lt;01/2/13",Transactions!A:A,"&gt;31/12/12")</f>
        <v>0</v>
      </c>
      <c r="G62" s="2">
        <f>SUMIFS(Transactions!F:F,Transactions!D:D,Accounts!A62,Transactions!A:A,"&lt;01/3/13",Transactions!A:A,"&gt;31/1/13")</f>
        <v>0</v>
      </c>
      <c r="H62" s="2">
        <f>SUMIFS(Transactions!F:F,Transactions!D:D,Accounts!A62,Transactions!A:A,"&lt;01/4/13",Transactions!A:A,"&gt;28/2/13")</f>
        <v>0</v>
      </c>
      <c r="I62" s="2">
        <f>SUMIFS(Transactions!F:F,Transactions!D:D,Accounts!A62,Transactions!A:A,"&lt;01/5/13",Transactions!A:A,"&gt;31/3/13")</f>
        <v>0</v>
      </c>
      <c r="J62" s="2">
        <f>SUMIFS(Transactions!F:F,Transactions!D:D,Accounts!A62,Transactions!A:A,"&lt;01/6/13",Transactions!A:A,"&gt;30/4/13")</f>
        <v>0</v>
      </c>
      <c r="K62" s="2">
        <f>SUMIFS(Transactions!F:F,Transactions!D:D,Accounts!A62,Transactions!A:A,"&lt;01/7/13",Transactions!A:A,"&gt;31/5/13")</f>
        <v>0</v>
      </c>
      <c r="L62" s="2">
        <f>SUMIFS(Transactions!G:G,Transactions!E:E,Accounts!B62,Transactions!B:B,"&lt;01/7/13",Transactions!B:B,"&gt;31/5/13")</f>
        <v>0</v>
      </c>
      <c r="M62" s="2">
        <f>SUMIFS(Transactions!F:F,Transactions!D:D,Accounts!A62,Transactions!A:A,"&lt;01/09/13",Transactions!A:A,"&gt;31/7/13")</f>
        <v>0</v>
      </c>
      <c r="N62" s="2">
        <f>SUMIFS(Transactions!F:F,Transactions!D:D,Accounts!A62,Transactions!A:A,"&lt;01/10/13",Transactions!A:A,"&gt;31/8/13")</f>
        <v>0</v>
      </c>
      <c r="O62" s="2">
        <f>SUMIFS(Transactions!F:F,Transactions!D:D,Accounts!A62,Transactions!A:A,"&lt;01/11/13",Transactions!A:A,"&gt;30/9/13")</f>
        <v>0</v>
      </c>
      <c r="P62" s="2">
        <f>SUMIFS(Transactions!F:F,Transactions!D:D,Accounts!A62,Transactions!A:A,"&lt;01/12/13",Transactions!A:A,"&gt;31/10/13")</f>
        <v>0</v>
      </c>
      <c r="Q62" s="2">
        <f>SUMIFS(Transactions!F:F,Transactions!D:D,Accounts!A62,Transactions!A:A,"&lt;01/1/14",Transactions!A:A,"&gt;30/11/13")</f>
        <v>0</v>
      </c>
    </row>
    <row r="63" spans="1:17" x14ac:dyDescent="0.2">
      <c r="A63" s="76">
        <v>425</v>
      </c>
      <c r="C63" s="5" t="s">
        <v>13</v>
      </c>
      <c r="E63" s="11">
        <f t="shared" si="0"/>
        <v>0</v>
      </c>
      <c r="F63" s="2">
        <f>SUMIFS(Transactions!F:F,Transactions!D:D,Accounts!A63,Transactions!A:A,"&lt;01/2/13",Transactions!A:A,"&gt;31/12/12")</f>
        <v>0</v>
      </c>
      <c r="G63" s="2">
        <f>SUMIFS(Transactions!F:F,Transactions!D:D,Accounts!A63,Transactions!A:A,"&lt;01/3/13",Transactions!A:A,"&gt;31/1/13")</f>
        <v>0</v>
      </c>
      <c r="H63" s="2">
        <f>SUMIFS(Transactions!F:F,Transactions!D:D,Accounts!A63,Transactions!A:A,"&lt;01/4/13",Transactions!A:A,"&gt;28/2/13")</f>
        <v>0</v>
      </c>
      <c r="I63" s="2">
        <f>SUMIFS(Transactions!F:F,Transactions!D:D,Accounts!A63,Transactions!A:A,"&lt;01/5/13",Transactions!A:A,"&gt;31/3/13")</f>
        <v>0</v>
      </c>
      <c r="J63" s="2">
        <f>SUMIFS(Transactions!F:F,Transactions!D:D,Accounts!A63,Transactions!A:A,"&lt;01/6/13",Transactions!A:A,"&gt;30/4/13")</f>
        <v>0</v>
      </c>
      <c r="K63" s="2">
        <f>SUMIFS(Transactions!F:F,Transactions!D:D,Accounts!A63,Transactions!A:A,"&lt;01/7/13",Transactions!A:A,"&gt;31/5/13")</f>
        <v>0</v>
      </c>
      <c r="L63" s="2">
        <f>SUMIFS(Transactions!G:G,Transactions!E:E,Accounts!B63,Transactions!B:B,"&lt;01/7/13",Transactions!B:B,"&gt;31/5/13")</f>
        <v>0</v>
      </c>
      <c r="M63" s="2">
        <f>SUMIFS(Transactions!F:F,Transactions!D:D,Accounts!A63,Transactions!A:A,"&lt;01/09/13",Transactions!A:A,"&gt;31/7/13")</f>
        <v>0</v>
      </c>
      <c r="N63" s="2">
        <f>SUMIFS(Transactions!F:F,Transactions!D:D,Accounts!A63,Transactions!A:A,"&lt;01/10/13",Transactions!A:A,"&gt;31/8/13")</f>
        <v>0</v>
      </c>
      <c r="O63" s="2">
        <f>SUMIFS(Transactions!F:F,Transactions!D:D,Accounts!A63,Transactions!A:A,"&lt;01/11/13",Transactions!A:A,"&gt;30/9/13")</f>
        <v>0</v>
      </c>
      <c r="P63" s="2">
        <f>SUMIFS(Transactions!F:F,Transactions!D:D,Accounts!A63,Transactions!A:A,"&lt;01/12/13",Transactions!A:A,"&gt;31/10/13")</f>
        <v>0</v>
      </c>
      <c r="Q63" s="2">
        <f>SUMIFS(Transactions!F:F,Transactions!D:D,Accounts!A63,Transactions!A:A,"&lt;01/1/14",Transactions!A:A,"&gt;30/11/13")</f>
        <v>0</v>
      </c>
    </row>
    <row r="64" spans="1:17" x14ac:dyDescent="0.2">
      <c r="A64" s="76">
        <v>426</v>
      </c>
      <c r="C64" s="5" t="s">
        <v>13</v>
      </c>
      <c r="E64" s="11">
        <f t="shared" si="0"/>
        <v>0</v>
      </c>
      <c r="F64" s="2">
        <f>SUMIFS(Transactions!F:F,Transactions!D:D,Accounts!A64,Transactions!A:A,"&lt;01/2/13",Transactions!A:A,"&gt;31/12/12")</f>
        <v>0</v>
      </c>
      <c r="G64" s="2">
        <f>SUMIFS(Transactions!F:F,Transactions!D:D,Accounts!A64,Transactions!A:A,"&lt;01/3/13",Transactions!A:A,"&gt;31/1/13")</f>
        <v>0</v>
      </c>
      <c r="H64" s="2">
        <f>SUMIFS(Transactions!F:F,Transactions!D:D,Accounts!A64,Transactions!A:A,"&lt;01/4/13",Transactions!A:A,"&gt;28/2/13")</f>
        <v>0</v>
      </c>
      <c r="I64" s="2">
        <f>SUMIFS(Transactions!F:F,Transactions!D:D,Accounts!A64,Transactions!A:A,"&lt;01/5/13",Transactions!A:A,"&gt;31/3/13")</f>
        <v>0</v>
      </c>
      <c r="J64" s="2">
        <f>SUMIFS(Transactions!F:F,Transactions!D:D,Accounts!A64,Transactions!A:A,"&lt;01/6/13",Transactions!A:A,"&gt;30/4/13")</f>
        <v>0</v>
      </c>
      <c r="K64" s="2">
        <f>SUMIFS(Transactions!F:F,Transactions!D:D,Accounts!A64,Transactions!A:A,"&lt;01/7/13",Transactions!A:A,"&gt;31/5/13")</f>
        <v>0</v>
      </c>
      <c r="L64" s="2">
        <f>SUMIFS(Transactions!G:G,Transactions!E:E,Accounts!B64,Transactions!B:B,"&lt;01/7/13",Transactions!B:B,"&gt;31/5/13")</f>
        <v>0</v>
      </c>
      <c r="M64" s="2">
        <f>SUMIFS(Transactions!F:F,Transactions!D:D,Accounts!A64,Transactions!A:A,"&lt;01/09/13",Transactions!A:A,"&gt;31/7/13")</f>
        <v>0</v>
      </c>
      <c r="N64" s="2">
        <f>SUMIFS(Transactions!F:F,Transactions!D:D,Accounts!A64,Transactions!A:A,"&lt;01/10/13",Transactions!A:A,"&gt;31/8/13")</f>
        <v>0</v>
      </c>
      <c r="O64" s="2">
        <f>SUMIFS(Transactions!F:F,Transactions!D:D,Accounts!A64,Transactions!A:A,"&lt;01/11/13",Transactions!A:A,"&gt;30/9/13")</f>
        <v>0</v>
      </c>
      <c r="P64" s="2">
        <f>SUMIFS(Transactions!F:F,Transactions!D:D,Accounts!A64,Transactions!A:A,"&lt;01/12/13",Transactions!A:A,"&gt;31/10/13")</f>
        <v>0</v>
      </c>
      <c r="Q64" s="2">
        <f>SUMIFS(Transactions!F:F,Transactions!D:D,Accounts!A64,Transactions!A:A,"&lt;01/1/14",Transactions!A:A,"&gt;30/11/13")</f>
        <v>0</v>
      </c>
    </row>
    <row r="65" spans="1:17" x14ac:dyDescent="0.2">
      <c r="A65" s="76">
        <v>427</v>
      </c>
      <c r="C65" s="5" t="s">
        <v>13</v>
      </c>
      <c r="E65" s="11">
        <f t="shared" si="0"/>
        <v>0</v>
      </c>
      <c r="F65" s="2">
        <f>SUMIFS(Transactions!F:F,Transactions!D:D,Accounts!A65,Transactions!A:A,"&lt;01/2/13",Transactions!A:A,"&gt;31/12/12")</f>
        <v>0</v>
      </c>
      <c r="G65" s="2">
        <f>SUMIFS(Transactions!F:F,Transactions!D:D,Accounts!A65,Transactions!A:A,"&lt;01/3/13",Transactions!A:A,"&gt;31/1/13")</f>
        <v>0</v>
      </c>
      <c r="H65" s="2">
        <f>SUMIFS(Transactions!F:F,Transactions!D:D,Accounts!A65,Transactions!A:A,"&lt;01/4/13",Transactions!A:A,"&gt;28/2/13")</f>
        <v>0</v>
      </c>
      <c r="I65" s="2">
        <f>SUMIFS(Transactions!F:F,Transactions!D:D,Accounts!A65,Transactions!A:A,"&lt;01/5/13",Transactions!A:A,"&gt;31/3/13")</f>
        <v>0</v>
      </c>
      <c r="J65" s="2">
        <f>SUMIFS(Transactions!F:F,Transactions!D:D,Accounts!A65,Transactions!A:A,"&lt;01/6/13",Transactions!A:A,"&gt;30/4/13")</f>
        <v>0</v>
      </c>
      <c r="K65" s="2">
        <f>SUMIFS(Transactions!F:F,Transactions!D:D,Accounts!A65,Transactions!A:A,"&lt;01/7/13",Transactions!A:A,"&gt;31/5/13")</f>
        <v>0</v>
      </c>
      <c r="L65" s="2">
        <f>SUMIFS(Transactions!G:G,Transactions!E:E,Accounts!B65,Transactions!B:B,"&lt;01/7/13",Transactions!B:B,"&gt;31/5/13")</f>
        <v>0</v>
      </c>
      <c r="M65" s="2">
        <f>SUMIFS(Transactions!F:F,Transactions!D:D,Accounts!A65,Transactions!A:A,"&lt;01/09/13",Transactions!A:A,"&gt;31/7/13")</f>
        <v>0</v>
      </c>
      <c r="N65" s="2">
        <f>SUMIFS(Transactions!F:F,Transactions!D:D,Accounts!A65,Transactions!A:A,"&lt;01/10/13",Transactions!A:A,"&gt;31/8/13")</f>
        <v>0</v>
      </c>
      <c r="O65" s="2">
        <f>SUMIFS(Transactions!F:F,Transactions!D:D,Accounts!A65,Transactions!A:A,"&lt;01/11/13",Transactions!A:A,"&gt;30/9/13")</f>
        <v>0</v>
      </c>
      <c r="P65" s="2">
        <f>SUMIFS(Transactions!F:F,Transactions!D:D,Accounts!A65,Transactions!A:A,"&lt;01/12/13",Transactions!A:A,"&gt;31/10/13")</f>
        <v>0</v>
      </c>
      <c r="Q65" s="2">
        <f>SUMIFS(Transactions!F:F,Transactions!D:D,Accounts!A65,Transactions!A:A,"&lt;01/1/14",Transactions!A:A,"&gt;30/11/13")</f>
        <v>0</v>
      </c>
    </row>
    <row r="66" spans="1:17" x14ac:dyDescent="0.2">
      <c r="A66" s="76">
        <v>428</v>
      </c>
      <c r="C66" s="5" t="s">
        <v>13</v>
      </c>
      <c r="E66" s="11">
        <f t="shared" si="0"/>
        <v>0</v>
      </c>
      <c r="F66" s="2">
        <f>SUMIFS(Transactions!F:F,Transactions!D:D,Accounts!A66,Transactions!A:A,"&lt;01/2/13",Transactions!A:A,"&gt;31/12/12")</f>
        <v>0</v>
      </c>
      <c r="G66" s="2">
        <f>SUMIFS(Transactions!F:F,Transactions!D:D,Accounts!A66,Transactions!A:A,"&lt;01/3/13",Transactions!A:A,"&gt;31/1/13")</f>
        <v>0</v>
      </c>
      <c r="H66" s="2">
        <f>SUMIFS(Transactions!F:F,Transactions!D:D,Accounts!A66,Transactions!A:A,"&lt;01/4/13",Transactions!A:A,"&gt;28/2/13")</f>
        <v>0</v>
      </c>
      <c r="I66" s="2">
        <f>SUMIFS(Transactions!F:F,Transactions!D:D,Accounts!A66,Transactions!A:A,"&lt;01/5/13",Transactions!A:A,"&gt;31/3/13")</f>
        <v>0</v>
      </c>
      <c r="J66" s="2">
        <f>SUMIFS(Transactions!F:F,Transactions!D:D,Accounts!A66,Transactions!A:A,"&lt;01/6/13",Transactions!A:A,"&gt;30/4/13")</f>
        <v>0</v>
      </c>
      <c r="K66" s="2">
        <f>SUMIFS(Transactions!F:F,Transactions!D:D,Accounts!A66,Transactions!A:A,"&lt;01/7/13",Transactions!A:A,"&gt;31/5/13")</f>
        <v>0</v>
      </c>
      <c r="L66" s="2">
        <f>SUMIFS(Transactions!G:G,Transactions!E:E,Accounts!B66,Transactions!B:B,"&lt;01/7/13",Transactions!B:B,"&gt;31/5/13")</f>
        <v>0</v>
      </c>
      <c r="M66" s="2">
        <f>SUMIFS(Transactions!F:F,Transactions!D:D,Accounts!A66,Transactions!A:A,"&lt;01/09/13",Transactions!A:A,"&gt;31/7/13")</f>
        <v>0</v>
      </c>
      <c r="N66" s="2">
        <f>SUMIFS(Transactions!F:F,Transactions!D:D,Accounts!A66,Transactions!A:A,"&lt;01/10/13",Transactions!A:A,"&gt;31/8/13")</f>
        <v>0</v>
      </c>
      <c r="O66" s="2">
        <f>SUMIFS(Transactions!F:F,Transactions!D:D,Accounts!A66,Transactions!A:A,"&lt;01/11/13",Transactions!A:A,"&gt;30/9/13")</f>
        <v>0</v>
      </c>
      <c r="P66" s="2">
        <f>SUMIFS(Transactions!F:F,Transactions!D:D,Accounts!A66,Transactions!A:A,"&lt;01/12/13",Transactions!A:A,"&gt;31/10/13")</f>
        <v>0</v>
      </c>
      <c r="Q66" s="2">
        <f>SUMIFS(Transactions!F:F,Transactions!D:D,Accounts!A66,Transactions!A:A,"&lt;01/1/14",Transactions!A:A,"&gt;30/11/13")</f>
        <v>0</v>
      </c>
    </row>
    <row r="67" spans="1:17" x14ac:dyDescent="0.2">
      <c r="A67" s="76">
        <v>429</v>
      </c>
      <c r="C67" s="5" t="s">
        <v>13</v>
      </c>
      <c r="E67" s="11">
        <f t="shared" ref="E67:E119" si="1">SUM(F67:Q67)</f>
        <v>0</v>
      </c>
      <c r="F67" s="2">
        <f>SUMIFS(Transactions!F:F,Transactions!D:D,Accounts!A67,Transactions!A:A,"&lt;01/2/13",Transactions!A:A,"&gt;31/12/12")</f>
        <v>0</v>
      </c>
      <c r="G67" s="2">
        <f>SUMIFS(Transactions!F:F,Transactions!D:D,Accounts!A67,Transactions!A:A,"&lt;01/3/13",Transactions!A:A,"&gt;31/1/13")</f>
        <v>0</v>
      </c>
      <c r="H67" s="2">
        <f>SUMIFS(Transactions!F:F,Transactions!D:D,Accounts!A67,Transactions!A:A,"&lt;01/4/13",Transactions!A:A,"&gt;28/2/13")</f>
        <v>0</v>
      </c>
      <c r="I67" s="2">
        <f>SUMIFS(Transactions!F:F,Transactions!D:D,Accounts!A67,Transactions!A:A,"&lt;01/5/13",Transactions!A:A,"&gt;31/3/13")</f>
        <v>0</v>
      </c>
      <c r="J67" s="2">
        <f>SUMIFS(Transactions!F:F,Transactions!D:D,Accounts!A67,Transactions!A:A,"&lt;01/6/13",Transactions!A:A,"&gt;30/4/13")</f>
        <v>0</v>
      </c>
      <c r="K67" s="2">
        <f>SUMIFS(Transactions!F:F,Transactions!D:D,Accounts!A67,Transactions!A:A,"&lt;01/7/13",Transactions!A:A,"&gt;31/5/13")</f>
        <v>0</v>
      </c>
      <c r="L67" s="2">
        <f>SUMIFS(Transactions!G:G,Transactions!E:E,Accounts!B67,Transactions!B:B,"&lt;01/7/13",Transactions!B:B,"&gt;31/5/13")</f>
        <v>0</v>
      </c>
      <c r="M67" s="2">
        <f>SUMIFS(Transactions!F:F,Transactions!D:D,Accounts!A67,Transactions!A:A,"&lt;01/09/13",Transactions!A:A,"&gt;31/7/13")</f>
        <v>0</v>
      </c>
      <c r="N67" s="2">
        <f>SUMIFS(Transactions!F:F,Transactions!D:D,Accounts!A67,Transactions!A:A,"&lt;01/10/13",Transactions!A:A,"&gt;31/8/13")</f>
        <v>0</v>
      </c>
      <c r="O67" s="2">
        <f>SUMIFS(Transactions!F:F,Transactions!D:D,Accounts!A67,Transactions!A:A,"&lt;01/11/13",Transactions!A:A,"&gt;30/9/13")</f>
        <v>0</v>
      </c>
      <c r="P67" s="2">
        <f>SUMIFS(Transactions!F:F,Transactions!D:D,Accounts!A67,Transactions!A:A,"&lt;01/12/13",Transactions!A:A,"&gt;31/10/13")</f>
        <v>0</v>
      </c>
      <c r="Q67" s="2">
        <f>SUMIFS(Transactions!F:F,Transactions!D:D,Accounts!A67,Transactions!A:A,"&lt;01/1/14",Transactions!A:A,"&gt;30/11/13")</f>
        <v>0</v>
      </c>
    </row>
    <row r="68" spans="1:17" x14ac:dyDescent="0.2">
      <c r="A68" s="76">
        <v>430</v>
      </c>
      <c r="C68" s="5" t="s">
        <v>13</v>
      </c>
      <c r="E68" s="11">
        <f t="shared" si="1"/>
        <v>0</v>
      </c>
      <c r="F68" s="2">
        <f>SUMIFS(Transactions!F:F,Transactions!D:D,Accounts!A68,Transactions!A:A,"&lt;01/2/13",Transactions!A:A,"&gt;31/12/12")</f>
        <v>0</v>
      </c>
      <c r="G68" s="2">
        <f>SUMIFS(Transactions!F:F,Transactions!D:D,Accounts!A68,Transactions!A:A,"&lt;01/3/13",Transactions!A:A,"&gt;31/1/13")</f>
        <v>0</v>
      </c>
      <c r="H68" s="2">
        <f>SUMIFS(Transactions!F:F,Transactions!D:D,Accounts!A68,Transactions!A:A,"&lt;01/4/13",Transactions!A:A,"&gt;28/2/13")</f>
        <v>0</v>
      </c>
      <c r="I68" s="2">
        <f>SUMIFS(Transactions!F:F,Transactions!D:D,Accounts!A68,Transactions!A:A,"&lt;01/5/13",Transactions!A:A,"&gt;31/3/13")</f>
        <v>0</v>
      </c>
      <c r="J68" s="2">
        <f>SUMIFS(Transactions!F:F,Transactions!D:D,Accounts!A68,Transactions!A:A,"&lt;01/6/13",Transactions!A:A,"&gt;30/4/13")</f>
        <v>0</v>
      </c>
      <c r="K68" s="2">
        <f>SUMIFS(Transactions!F:F,Transactions!D:D,Accounts!A68,Transactions!A:A,"&lt;01/7/13",Transactions!A:A,"&gt;31/5/13")</f>
        <v>0</v>
      </c>
      <c r="L68" s="2">
        <f>SUMIFS(Transactions!G:G,Transactions!E:E,Accounts!B68,Transactions!B:B,"&lt;01/7/13",Transactions!B:B,"&gt;31/5/13")</f>
        <v>0</v>
      </c>
      <c r="M68" s="2">
        <f>SUMIFS(Transactions!F:F,Transactions!D:D,Accounts!A68,Transactions!A:A,"&lt;01/09/13",Transactions!A:A,"&gt;31/7/13")</f>
        <v>0</v>
      </c>
      <c r="N68" s="2">
        <f>SUMIFS(Transactions!F:F,Transactions!D:D,Accounts!A68,Transactions!A:A,"&lt;01/10/13",Transactions!A:A,"&gt;31/8/13")</f>
        <v>0</v>
      </c>
      <c r="O68" s="2">
        <f>SUMIFS(Transactions!F:F,Transactions!D:D,Accounts!A68,Transactions!A:A,"&lt;01/11/13",Transactions!A:A,"&gt;30/9/13")</f>
        <v>0</v>
      </c>
      <c r="P68" s="2">
        <f>SUMIFS(Transactions!F:F,Transactions!D:D,Accounts!A68,Transactions!A:A,"&lt;01/12/13",Transactions!A:A,"&gt;31/10/13")</f>
        <v>0</v>
      </c>
      <c r="Q68" s="2">
        <f>SUMIFS(Transactions!F:F,Transactions!D:D,Accounts!A68,Transactions!A:A,"&lt;01/1/14",Transactions!A:A,"&gt;30/11/13")</f>
        <v>0</v>
      </c>
    </row>
    <row r="69" spans="1:17" x14ac:dyDescent="0.2">
      <c r="A69" s="76">
        <v>431</v>
      </c>
      <c r="C69" s="5" t="s">
        <v>13</v>
      </c>
      <c r="E69" s="11">
        <f t="shared" si="1"/>
        <v>0</v>
      </c>
      <c r="F69" s="2">
        <f>SUMIFS(Transactions!F:F,Transactions!D:D,Accounts!A69,Transactions!A:A,"&lt;01/2/13",Transactions!A:A,"&gt;31/12/12")</f>
        <v>0</v>
      </c>
      <c r="G69" s="2">
        <f>SUMIFS(Transactions!F:F,Transactions!D:D,Accounts!A69,Transactions!A:A,"&lt;01/3/13",Transactions!A:A,"&gt;31/1/13")</f>
        <v>0</v>
      </c>
      <c r="H69" s="2">
        <f>SUMIFS(Transactions!F:F,Transactions!D:D,Accounts!A69,Transactions!A:A,"&lt;01/4/13",Transactions!A:A,"&gt;28/2/13")</f>
        <v>0</v>
      </c>
      <c r="I69" s="2">
        <f>SUMIFS(Transactions!F:F,Transactions!D:D,Accounts!A69,Transactions!A:A,"&lt;01/5/13",Transactions!A:A,"&gt;31/3/13")</f>
        <v>0</v>
      </c>
      <c r="J69" s="2">
        <f>SUMIFS(Transactions!F:F,Transactions!D:D,Accounts!A69,Transactions!A:A,"&lt;01/6/13",Transactions!A:A,"&gt;30/4/13")</f>
        <v>0</v>
      </c>
      <c r="K69" s="2">
        <f>SUMIFS(Transactions!F:F,Transactions!D:D,Accounts!A69,Transactions!A:A,"&lt;01/7/13",Transactions!A:A,"&gt;31/5/13")</f>
        <v>0</v>
      </c>
      <c r="L69" s="2">
        <f>SUMIFS(Transactions!G:G,Transactions!E:E,Accounts!B69,Transactions!B:B,"&lt;01/7/13",Transactions!B:B,"&gt;31/5/13")</f>
        <v>0</v>
      </c>
      <c r="M69" s="2">
        <f>SUMIFS(Transactions!F:F,Transactions!D:D,Accounts!A69,Transactions!A:A,"&lt;01/09/13",Transactions!A:A,"&gt;31/7/13")</f>
        <v>0</v>
      </c>
      <c r="N69" s="2">
        <f>SUMIFS(Transactions!F:F,Transactions!D:D,Accounts!A69,Transactions!A:A,"&lt;01/10/13",Transactions!A:A,"&gt;31/8/13")</f>
        <v>0</v>
      </c>
      <c r="O69" s="2">
        <f>SUMIFS(Transactions!F:F,Transactions!D:D,Accounts!A69,Transactions!A:A,"&lt;01/11/13",Transactions!A:A,"&gt;30/9/13")</f>
        <v>0</v>
      </c>
      <c r="P69" s="2">
        <f>SUMIFS(Transactions!F:F,Transactions!D:D,Accounts!A69,Transactions!A:A,"&lt;01/12/13",Transactions!A:A,"&gt;31/10/13")</f>
        <v>0</v>
      </c>
      <c r="Q69" s="2">
        <f>SUMIFS(Transactions!F:F,Transactions!D:D,Accounts!A69,Transactions!A:A,"&lt;01/1/14",Transactions!A:A,"&gt;30/11/13")</f>
        <v>0</v>
      </c>
    </row>
    <row r="70" spans="1:17" x14ac:dyDescent="0.2">
      <c r="A70" s="76">
        <v>432</v>
      </c>
      <c r="C70" s="5" t="s">
        <v>13</v>
      </c>
      <c r="E70" s="11">
        <f t="shared" si="1"/>
        <v>0</v>
      </c>
      <c r="F70" s="2">
        <f>SUMIFS(Transactions!F:F,Transactions!D:D,Accounts!A70,Transactions!A:A,"&lt;01/2/13",Transactions!A:A,"&gt;31/12/12")</f>
        <v>0</v>
      </c>
      <c r="G70" s="2">
        <f>SUMIFS(Transactions!F:F,Transactions!D:D,Accounts!A70,Transactions!A:A,"&lt;01/3/13",Transactions!A:A,"&gt;31/1/13")</f>
        <v>0</v>
      </c>
      <c r="H70" s="2">
        <f>SUMIFS(Transactions!F:F,Transactions!D:D,Accounts!A70,Transactions!A:A,"&lt;01/4/13",Transactions!A:A,"&gt;28/2/13")</f>
        <v>0</v>
      </c>
      <c r="I70" s="2">
        <f>SUMIFS(Transactions!F:F,Transactions!D:D,Accounts!A70,Transactions!A:A,"&lt;01/5/13",Transactions!A:A,"&gt;31/3/13")</f>
        <v>0</v>
      </c>
      <c r="J70" s="2">
        <f>SUMIFS(Transactions!F:F,Transactions!D:D,Accounts!A70,Transactions!A:A,"&lt;01/6/13",Transactions!A:A,"&gt;30/4/13")</f>
        <v>0</v>
      </c>
      <c r="K70" s="2">
        <f>SUMIFS(Transactions!F:F,Transactions!D:D,Accounts!A70,Transactions!A:A,"&lt;01/7/13",Transactions!A:A,"&gt;31/5/13")</f>
        <v>0</v>
      </c>
      <c r="L70" s="2">
        <f>SUMIFS(Transactions!G:G,Transactions!E:E,Accounts!B70,Transactions!B:B,"&lt;01/7/13",Transactions!B:B,"&gt;31/5/13")</f>
        <v>0</v>
      </c>
      <c r="M70" s="2">
        <f>SUMIFS(Transactions!F:F,Transactions!D:D,Accounts!A70,Transactions!A:A,"&lt;01/09/13",Transactions!A:A,"&gt;31/7/13")</f>
        <v>0</v>
      </c>
      <c r="N70" s="2">
        <f>SUMIFS(Transactions!F:F,Transactions!D:D,Accounts!A70,Transactions!A:A,"&lt;01/10/13",Transactions!A:A,"&gt;31/8/13")</f>
        <v>0</v>
      </c>
      <c r="O70" s="2">
        <f>SUMIFS(Transactions!F:F,Transactions!D:D,Accounts!A70,Transactions!A:A,"&lt;01/11/13",Transactions!A:A,"&gt;30/9/13")</f>
        <v>0</v>
      </c>
      <c r="P70" s="2">
        <f>SUMIFS(Transactions!F:F,Transactions!D:D,Accounts!A70,Transactions!A:A,"&lt;01/12/13",Transactions!A:A,"&gt;31/10/13")</f>
        <v>0</v>
      </c>
      <c r="Q70" s="2">
        <f>SUMIFS(Transactions!F:F,Transactions!D:D,Accounts!A70,Transactions!A:A,"&lt;01/1/14",Transactions!A:A,"&gt;30/11/13")</f>
        <v>0</v>
      </c>
    </row>
    <row r="71" spans="1:17" x14ac:dyDescent="0.2">
      <c r="A71" s="76">
        <v>433</v>
      </c>
      <c r="C71" s="5" t="s">
        <v>13</v>
      </c>
      <c r="E71" s="11">
        <f t="shared" si="1"/>
        <v>0</v>
      </c>
      <c r="F71" s="2">
        <f>SUMIFS(Transactions!F:F,Transactions!D:D,Accounts!A71,Transactions!A:A,"&lt;01/2/13",Transactions!A:A,"&gt;31/12/12")</f>
        <v>0</v>
      </c>
      <c r="G71" s="2">
        <f>SUMIFS(Transactions!F:F,Transactions!D:D,Accounts!A71,Transactions!A:A,"&lt;01/3/13",Transactions!A:A,"&gt;31/1/13")</f>
        <v>0</v>
      </c>
      <c r="H71" s="2">
        <f>SUMIFS(Transactions!F:F,Transactions!D:D,Accounts!A71,Transactions!A:A,"&lt;01/4/13",Transactions!A:A,"&gt;28/2/13")</f>
        <v>0</v>
      </c>
      <c r="I71" s="2">
        <f>SUMIFS(Transactions!F:F,Transactions!D:D,Accounts!A71,Transactions!A:A,"&lt;01/5/13",Transactions!A:A,"&gt;31/3/13")</f>
        <v>0</v>
      </c>
      <c r="J71" s="2">
        <f>SUMIFS(Transactions!F:F,Transactions!D:D,Accounts!A71,Transactions!A:A,"&lt;01/6/13",Transactions!A:A,"&gt;30/4/13")</f>
        <v>0</v>
      </c>
      <c r="K71" s="2">
        <f>SUMIFS(Transactions!F:F,Transactions!D:D,Accounts!A71,Transactions!A:A,"&lt;01/7/13",Transactions!A:A,"&gt;31/5/13")</f>
        <v>0</v>
      </c>
      <c r="L71" s="2">
        <f>SUMIFS(Transactions!G:G,Transactions!E:E,Accounts!B71,Transactions!B:B,"&lt;01/7/13",Transactions!B:B,"&gt;31/5/13")</f>
        <v>0</v>
      </c>
      <c r="M71" s="2">
        <f>SUMIFS(Transactions!F:F,Transactions!D:D,Accounts!A71,Transactions!A:A,"&lt;01/09/13",Transactions!A:A,"&gt;31/7/13")</f>
        <v>0</v>
      </c>
      <c r="N71" s="2">
        <f>SUMIFS(Transactions!F:F,Transactions!D:D,Accounts!A71,Transactions!A:A,"&lt;01/10/13",Transactions!A:A,"&gt;31/8/13")</f>
        <v>0</v>
      </c>
      <c r="O71" s="2">
        <f>SUMIFS(Transactions!F:F,Transactions!D:D,Accounts!A71,Transactions!A:A,"&lt;01/11/13",Transactions!A:A,"&gt;30/9/13")</f>
        <v>0</v>
      </c>
      <c r="P71" s="2">
        <f>SUMIFS(Transactions!F:F,Transactions!D:D,Accounts!A71,Transactions!A:A,"&lt;01/12/13",Transactions!A:A,"&gt;31/10/13")</f>
        <v>0</v>
      </c>
      <c r="Q71" s="2">
        <f>SUMIFS(Transactions!F:F,Transactions!D:D,Accounts!A71,Transactions!A:A,"&lt;01/1/14",Transactions!A:A,"&gt;30/11/13")</f>
        <v>0</v>
      </c>
    </row>
    <row r="72" spans="1:17" x14ac:dyDescent="0.2">
      <c r="A72" s="76">
        <v>434</v>
      </c>
      <c r="C72" s="5" t="s">
        <v>13</v>
      </c>
      <c r="E72" s="11">
        <f t="shared" si="1"/>
        <v>0</v>
      </c>
      <c r="F72" s="2">
        <f>SUMIFS(Transactions!F:F,Transactions!D:D,Accounts!A72,Transactions!A:A,"&lt;01/2/13",Transactions!A:A,"&gt;31/12/12")</f>
        <v>0</v>
      </c>
      <c r="G72" s="2">
        <f>SUMIFS(Transactions!F:F,Transactions!D:D,Accounts!A72,Transactions!A:A,"&lt;01/3/13",Transactions!A:A,"&gt;31/1/13")</f>
        <v>0</v>
      </c>
      <c r="H72" s="2">
        <f>SUMIFS(Transactions!F:F,Transactions!D:D,Accounts!A72,Transactions!A:A,"&lt;01/4/13",Transactions!A:A,"&gt;28/2/13")</f>
        <v>0</v>
      </c>
      <c r="I72" s="2">
        <f>SUMIFS(Transactions!F:F,Transactions!D:D,Accounts!A72,Transactions!A:A,"&lt;01/5/13",Transactions!A:A,"&gt;31/3/13")</f>
        <v>0</v>
      </c>
      <c r="J72" s="2">
        <f>SUMIFS(Transactions!F:F,Transactions!D:D,Accounts!A72,Transactions!A:A,"&lt;01/6/13",Transactions!A:A,"&gt;30/4/13")</f>
        <v>0</v>
      </c>
      <c r="K72" s="2">
        <f>SUMIFS(Transactions!F:F,Transactions!D:D,Accounts!A72,Transactions!A:A,"&lt;01/7/13",Transactions!A:A,"&gt;31/5/13")</f>
        <v>0</v>
      </c>
      <c r="L72" s="2">
        <f>SUMIFS(Transactions!G:G,Transactions!E:E,Accounts!B72,Transactions!B:B,"&lt;01/7/13",Transactions!B:B,"&gt;31/5/13")</f>
        <v>0</v>
      </c>
      <c r="M72" s="2">
        <f>SUMIFS(Transactions!F:F,Transactions!D:D,Accounts!A72,Transactions!A:A,"&lt;01/09/13",Transactions!A:A,"&gt;31/7/13")</f>
        <v>0</v>
      </c>
      <c r="N72" s="2">
        <f>SUMIFS(Transactions!F:F,Transactions!D:D,Accounts!A72,Transactions!A:A,"&lt;01/10/13",Transactions!A:A,"&gt;31/8/13")</f>
        <v>0</v>
      </c>
      <c r="O72" s="2">
        <f>SUMIFS(Transactions!F:F,Transactions!D:D,Accounts!A72,Transactions!A:A,"&lt;01/11/13",Transactions!A:A,"&gt;30/9/13")</f>
        <v>0</v>
      </c>
      <c r="P72" s="2">
        <f>SUMIFS(Transactions!F:F,Transactions!D:D,Accounts!A72,Transactions!A:A,"&lt;01/12/13",Transactions!A:A,"&gt;31/10/13")</f>
        <v>0</v>
      </c>
      <c r="Q72" s="2">
        <f>SUMIFS(Transactions!F:F,Transactions!D:D,Accounts!A72,Transactions!A:A,"&lt;01/1/14",Transactions!A:A,"&gt;30/11/13")</f>
        <v>0</v>
      </c>
    </row>
    <row r="73" spans="1:17" x14ac:dyDescent="0.2">
      <c r="A73" s="76">
        <v>435</v>
      </c>
      <c r="C73" s="5" t="s">
        <v>13</v>
      </c>
      <c r="E73" s="11">
        <f t="shared" si="1"/>
        <v>0</v>
      </c>
      <c r="F73" s="2">
        <f>SUMIFS(Transactions!F:F,Transactions!D:D,Accounts!A73,Transactions!A:A,"&lt;01/2/13",Transactions!A:A,"&gt;31/12/12")</f>
        <v>0</v>
      </c>
      <c r="G73" s="2">
        <f>SUMIFS(Transactions!F:F,Transactions!D:D,Accounts!A73,Transactions!A:A,"&lt;01/3/13",Transactions!A:A,"&gt;31/1/13")</f>
        <v>0</v>
      </c>
      <c r="H73" s="2">
        <f>SUMIFS(Transactions!F:F,Transactions!D:D,Accounts!A73,Transactions!A:A,"&lt;01/4/13",Transactions!A:A,"&gt;28/2/13")</f>
        <v>0</v>
      </c>
      <c r="I73" s="2">
        <f>SUMIFS(Transactions!F:F,Transactions!D:D,Accounts!A73,Transactions!A:A,"&lt;01/5/13",Transactions!A:A,"&gt;31/3/13")</f>
        <v>0</v>
      </c>
      <c r="J73" s="2">
        <f>SUMIFS(Transactions!F:F,Transactions!D:D,Accounts!A73,Transactions!A:A,"&lt;01/6/13",Transactions!A:A,"&gt;30/4/13")</f>
        <v>0</v>
      </c>
      <c r="K73" s="2">
        <f>SUMIFS(Transactions!F:F,Transactions!D:D,Accounts!A73,Transactions!A:A,"&lt;01/7/13",Transactions!A:A,"&gt;31/5/13")</f>
        <v>0</v>
      </c>
      <c r="L73" s="2">
        <f>SUMIFS(Transactions!G:G,Transactions!E:E,Accounts!B73,Transactions!B:B,"&lt;01/7/13",Transactions!B:B,"&gt;31/5/13")</f>
        <v>0</v>
      </c>
      <c r="M73" s="2">
        <f>SUMIFS(Transactions!F:F,Transactions!D:D,Accounts!A73,Transactions!A:A,"&lt;01/09/13",Transactions!A:A,"&gt;31/7/13")</f>
        <v>0</v>
      </c>
      <c r="N73" s="2">
        <f>SUMIFS(Transactions!F:F,Transactions!D:D,Accounts!A73,Transactions!A:A,"&lt;01/10/13",Transactions!A:A,"&gt;31/8/13")</f>
        <v>0</v>
      </c>
      <c r="O73" s="2">
        <f>SUMIFS(Transactions!F:F,Transactions!D:D,Accounts!A73,Transactions!A:A,"&lt;01/11/13",Transactions!A:A,"&gt;30/9/13")</f>
        <v>0</v>
      </c>
      <c r="P73" s="2">
        <f>SUMIFS(Transactions!F:F,Transactions!D:D,Accounts!A73,Transactions!A:A,"&lt;01/12/13",Transactions!A:A,"&gt;31/10/13")</f>
        <v>0</v>
      </c>
      <c r="Q73" s="2">
        <f>SUMIFS(Transactions!F:F,Transactions!D:D,Accounts!A73,Transactions!A:A,"&lt;01/1/14",Transactions!A:A,"&gt;30/11/13")</f>
        <v>0</v>
      </c>
    </row>
    <row r="74" spans="1:17" x14ac:dyDescent="0.2">
      <c r="A74" s="76">
        <v>436</v>
      </c>
      <c r="B74" s="47"/>
      <c r="C74" s="5" t="s">
        <v>13</v>
      </c>
      <c r="E74" s="11">
        <f t="shared" si="1"/>
        <v>0</v>
      </c>
      <c r="F74" s="2">
        <f>SUMIFS(Transactions!F:F,Transactions!D:D,Accounts!A74,Transactions!A:A,"&lt;01/2/13",Transactions!A:A,"&gt;31/12/12")</f>
        <v>0</v>
      </c>
      <c r="G74" s="2">
        <f>SUMIFS(Transactions!F:F,Transactions!D:D,Accounts!A74,Transactions!A:A,"&lt;01/3/13",Transactions!A:A,"&gt;31/1/13")</f>
        <v>0</v>
      </c>
      <c r="H74" s="2">
        <f>SUMIFS(Transactions!F:F,Transactions!D:D,Accounts!A74,Transactions!A:A,"&lt;01/4/13",Transactions!A:A,"&gt;28/2/13")</f>
        <v>0</v>
      </c>
      <c r="I74" s="2">
        <f>SUMIFS(Transactions!F:F,Transactions!D:D,Accounts!A74,Transactions!A:A,"&lt;01/5/13",Transactions!A:A,"&gt;31/3/13")</f>
        <v>0</v>
      </c>
      <c r="J74" s="2">
        <f>SUMIFS(Transactions!F:F,Transactions!D:D,Accounts!A74,Transactions!A:A,"&lt;01/6/13",Transactions!A:A,"&gt;30/4/13")</f>
        <v>0</v>
      </c>
      <c r="K74" s="2">
        <f>SUMIFS(Transactions!F:F,Transactions!D:D,Accounts!A74,Transactions!A:A,"&lt;01/7/13",Transactions!A:A,"&gt;31/5/13")</f>
        <v>0</v>
      </c>
      <c r="L74" s="2">
        <f>SUMIFS(Transactions!G:G,Transactions!E:E,Accounts!B74,Transactions!B:B,"&lt;01/7/13",Transactions!B:B,"&gt;31/5/13")</f>
        <v>0</v>
      </c>
      <c r="M74" s="2">
        <f>SUMIFS(Transactions!F:F,Transactions!D:D,Accounts!A74,Transactions!A:A,"&lt;01/09/13",Transactions!A:A,"&gt;31/7/13")</f>
        <v>0</v>
      </c>
      <c r="N74" s="2">
        <f>SUMIFS(Transactions!F:F,Transactions!D:D,Accounts!A74,Transactions!A:A,"&lt;01/10/13",Transactions!A:A,"&gt;31/8/13")</f>
        <v>0</v>
      </c>
      <c r="O74" s="2">
        <f>SUMIFS(Transactions!F:F,Transactions!D:D,Accounts!A74,Transactions!A:A,"&lt;01/11/13",Transactions!A:A,"&gt;30/9/13")</f>
        <v>0</v>
      </c>
      <c r="P74" s="2">
        <f>SUMIFS(Transactions!F:F,Transactions!D:D,Accounts!A74,Transactions!A:A,"&lt;01/12/13",Transactions!A:A,"&gt;31/10/13")</f>
        <v>0</v>
      </c>
      <c r="Q74" s="2">
        <f>SUMIFS(Transactions!F:F,Transactions!D:D,Accounts!A74,Transactions!A:A,"&lt;01/1/14",Transactions!A:A,"&gt;30/11/13")</f>
        <v>0</v>
      </c>
    </row>
    <row r="75" spans="1:17" x14ac:dyDescent="0.2">
      <c r="A75" s="76">
        <v>437</v>
      </c>
      <c r="C75" s="5" t="s">
        <v>13</v>
      </c>
      <c r="E75" s="11">
        <f t="shared" si="1"/>
        <v>0</v>
      </c>
      <c r="F75" s="2">
        <f>SUMIFS(Transactions!F:F,Transactions!D:D,Accounts!A75,Transactions!A:A,"&lt;01/2/13",Transactions!A:A,"&gt;31/12/12")</f>
        <v>0</v>
      </c>
      <c r="G75" s="2">
        <f>SUMIFS(Transactions!F:F,Transactions!D:D,Accounts!A75,Transactions!A:A,"&lt;01/3/13",Transactions!A:A,"&gt;31/1/13")</f>
        <v>0</v>
      </c>
      <c r="H75" s="2">
        <f>SUMIFS(Transactions!F:F,Transactions!D:D,Accounts!A75,Transactions!A:A,"&lt;01/4/13",Transactions!A:A,"&gt;28/2/13")</f>
        <v>0</v>
      </c>
      <c r="I75" s="2">
        <f>SUMIFS(Transactions!F:F,Transactions!D:D,Accounts!A75,Transactions!A:A,"&lt;01/5/13",Transactions!A:A,"&gt;31/3/13")</f>
        <v>0</v>
      </c>
      <c r="J75" s="2">
        <f>SUMIFS(Transactions!F:F,Transactions!D:D,Accounts!A75,Transactions!A:A,"&lt;01/6/13",Transactions!A:A,"&gt;30/4/13")</f>
        <v>0</v>
      </c>
      <c r="K75" s="2">
        <f>SUMIFS(Transactions!F:F,Transactions!D:D,Accounts!A75,Transactions!A:A,"&lt;01/7/13",Transactions!A:A,"&gt;31/5/13")</f>
        <v>0</v>
      </c>
      <c r="L75" s="2">
        <f>SUMIFS(Transactions!G:G,Transactions!E:E,Accounts!B75,Transactions!B:B,"&lt;01/7/13",Transactions!B:B,"&gt;31/5/13")</f>
        <v>0</v>
      </c>
      <c r="M75" s="2">
        <f>SUMIFS(Transactions!F:F,Transactions!D:D,Accounts!A75,Transactions!A:A,"&lt;01/09/13",Transactions!A:A,"&gt;31/7/13")</f>
        <v>0</v>
      </c>
      <c r="N75" s="2">
        <f>SUMIFS(Transactions!F:F,Transactions!D:D,Accounts!A75,Transactions!A:A,"&lt;01/10/13",Transactions!A:A,"&gt;31/8/13")</f>
        <v>0</v>
      </c>
      <c r="O75" s="2">
        <f>SUMIFS(Transactions!F:F,Transactions!D:D,Accounts!A75,Transactions!A:A,"&lt;01/11/13",Transactions!A:A,"&gt;30/9/13")</f>
        <v>0</v>
      </c>
      <c r="P75" s="2">
        <f>SUMIFS(Transactions!F:F,Transactions!D:D,Accounts!A75,Transactions!A:A,"&lt;01/12/13",Transactions!A:A,"&gt;31/10/13")</f>
        <v>0</v>
      </c>
      <c r="Q75" s="2">
        <f>SUMIFS(Transactions!F:F,Transactions!D:D,Accounts!A75,Transactions!A:A,"&lt;01/1/14",Transactions!A:A,"&gt;30/11/13")</f>
        <v>0</v>
      </c>
    </row>
    <row r="76" spans="1:17" x14ac:dyDescent="0.2">
      <c r="A76" s="76">
        <v>438</v>
      </c>
      <c r="C76" s="5" t="s">
        <v>13</v>
      </c>
      <c r="E76" s="11">
        <f t="shared" si="1"/>
        <v>0</v>
      </c>
      <c r="F76" s="2">
        <f>SUMIFS(Transactions!F:F,Transactions!D:D,Accounts!A76,Transactions!A:A,"&lt;01/2/13",Transactions!A:A,"&gt;31/12/12")</f>
        <v>0</v>
      </c>
      <c r="G76" s="2">
        <f>SUMIFS(Transactions!F:F,Transactions!D:D,Accounts!A76,Transactions!A:A,"&lt;01/3/13",Transactions!A:A,"&gt;31/1/13")</f>
        <v>0</v>
      </c>
      <c r="H76" s="2">
        <f>SUMIFS(Transactions!F:F,Transactions!D:D,Accounts!A76,Transactions!A:A,"&lt;01/4/13",Transactions!A:A,"&gt;28/2/13")</f>
        <v>0</v>
      </c>
      <c r="I76" s="2">
        <f>SUMIFS(Transactions!F:F,Transactions!D:D,Accounts!A76,Transactions!A:A,"&lt;01/5/13",Transactions!A:A,"&gt;31/3/13")</f>
        <v>0</v>
      </c>
      <c r="J76" s="2">
        <f>SUMIFS(Transactions!F:F,Transactions!D:D,Accounts!A76,Transactions!A:A,"&lt;01/6/13",Transactions!A:A,"&gt;30/4/13")</f>
        <v>0</v>
      </c>
      <c r="K76" s="2">
        <f>SUMIFS(Transactions!F:F,Transactions!D:D,Accounts!A76,Transactions!A:A,"&lt;01/7/13",Transactions!A:A,"&gt;31/5/13")</f>
        <v>0</v>
      </c>
      <c r="L76" s="2">
        <f>SUMIFS(Transactions!G:G,Transactions!E:E,Accounts!B76,Transactions!B:B,"&lt;01/7/13",Transactions!B:B,"&gt;31/5/13")</f>
        <v>0</v>
      </c>
      <c r="M76" s="2">
        <f>SUMIFS(Transactions!F:F,Transactions!D:D,Accounts!A76,Transactions!A:A,"&lt;01/09/13",Transactions!A:A,"&gt;31/7/13")</f>
        <v>0</v>
      </c>
      <c r="N76" s="2">
        <f>SUMIFS(Transactions!F:F,Transactions!D:D,Accounts!A76,Transactions!A:A,"&lt;01/10/13",Transactions!A:A,"&gt;31/8/13")</f>
        <v>0</v>
      </c>
      <c r="O76" s="2">
        <f>SUMIFS(Transactions!F:F,Transactions!D:D,Accounts!A76,Transactions!A:A,"&lt;01/11/13",Transactions!A:A,"&gt;30/9/13")</f>
        <v>0</v>
      </c>
      <c r="P76" s="2">
        <f>SUMIFS(Transactions!F:F,Transactions!D:D,Accounts!A76,Transactions!A:A,"&lt;01/12/13",Transactions!A:A,"&gt;31/10/13")</f>
        <v>0</v>
      </c>
      <c r="Q76" s="2">
        <f>SUMIFS(Transactions!F:F,Transactions!D:D,Accounts!A76,Transactions!A:A,"&lt;01/1/14",Transactions!A:A,"&gt;30/11/13")</f>
        <v>0</v>
      </c>
    </row>
    <row r="77" spans="1:17" x14ac:dyDescent="0.2">
      <c r="A77" s="76">
        <v>439</v>
      </c>
      <c r="C77" s="5" t="s">
        <v>13</v>
      </c>
      <c r="E77" s="11">
        <f t="shared" si="1"/>
        <v>0</v>
      </c>
      <c r="F77" s="2">
        <f>SUMIFS(Transactions!F:F,Transactions!D:D,Accounts!A77,Transactions!A:A,"&lt;01/2/13",Transactions!A:A,"&gt;31/12/12")</f>
        <v>0</v>
      </c>
      <c r="G77" s="2">
        <f>SUMIFS(Transactions!F:F,Transactions!D:D,Accounts!A77,Transactions!A:A,"&lt;01/3/13",Transactions!A:A,"&gt;31/1/13")</f>
        <v>0</v>
      </c>
      <c r="H77" s="2">
        <f>SUMIFS(Transactions!F:F,Transactions!D:D,Accounts!A77,Transactions!A:A,"&lt;01/4/13",Transactions!A:A,"&gt;28/2/13")</f>
        <v>0</v>
      </c>
      <c r="I77" s="2">
        <f>SUMIFS(Transactions!F:F,Transactions!D:D,Accounts!A77,Transactions!A:A,"&lt;01/5/13",Transactions!A:A,"&gt;31/3/13")</f>
        <v>0</v>
      </c>
      <c r="J77" s="2">
        <f>SUMIFS(Transactions!F:F,Transactions!D:D,Accounts!A77,Transactions!A:A,"&lt;01/6/13",Transactions!A:A,"&gt;30/4/13")</f>
        <v>0</v>
      </c>
      <c r="K77" s="2">
        <f>SUMIFS(Transactions!F:F,Transactions!D:D,Accounts!A77,Transactions!A:A,"&lt;01/7/13",Transactions!A:A,"&gt;31/5/13")</f>
        <v>0</v>
      </c>
      <c r="L77" s="2">
        <f>SUMIFS(Transactions!G:G,Transactions!E:E,Accounts!B77,Transactions!B:B,"&lt;01/7/13",Transactions!B:B,"&gt;31/5/13")</f>
        <v>0</v>
      </c>
      <c r="M77" s="2">
        <f>SUMIFS(Transactions!F:F,Transactions!D:D,Accounts!A77,Transactions!A:A,"&lt;01/09/13",Transactions!A:A,"&gt;31/7/13")</f>
        <v>0</v>
      </c>
      <c r="N77" s="2">
        <f>SUMIFS(Transactions!F:F,Transactions!D:D,Accounts!A77,Transactions!A:A,"&lt;01/10/13",Transactions!A:A,"&gt;31/8/13")</f>
        <v>0</v>
      </c>
      <c r="O77" s="2">
        <f>SUMIFS(Transactions!F:F,Transactions!D:D,Accounts!A77,Transactions!A:A,"&lt;01/11/13",Transactions!A:A,"&gt;30/9/13")</f>
        <v>0</v>
      </c>
      <c r="P77" s="2">
        <f>SUMIFS(Transactions!F:F,Transactions!D:D,Accounts!A77,Transactions!A:A,"&lt;01/12/13",Transactions!A:A,"&gt;31/10/13")</f>
        <v>0</v>
      </c>
      <c r="Q77" s="2">
        <f>SUMIFS(Transactions!F:F,Transactions!D:D,Accounts!A77,Transactions!A:A,"&lt;01/1/14",Transactions!A:A,"&gt;30/11/13")</f>
        <v>0</v>
      </c>
    </row>
    <row r="78" spans="1:17" x14ac:dyDescent="0.2">
      <c r="A78" s="76">
        <v>440</v>
      </c>
      <c r="B78" s="76" t="s">
        <v>39</v>
      </c>
      <c r="C78" s="5" t="s">
        <v>13</v>
      </c>
      <c r="E78" s="11">
        <f t="shared" si="1"/>
        <v>0</v>
      </c>
      <c r="F78" s="2">
        <f>SUMIFS(Transactions!F:F,Transactions!D:D,Accounts!A78,Transactions!A:A,"&lt;01/2/13",Transactions!A:A,"&gt;31/12/12")</f>
        <v>0</v>
      </c>
      <c r="G78" s="2">
        <f>SUMIFS(Transactions!F:F,Transactions!D:D,Accounts!A78,Transactions!A:A,"&lt;01/3/13",Transactions!A:A,"&gt;31/1/13")</f>
        <v>0</v>
      </c>
      <c r="H78" s="2">
        <f>SUMIFS(Transactions!F:F,Transactions!D:D,Accounts!A78,Transactions!A:A,"&lt;01/4/13",Transactions!A:A,"&gt;28/2/13")</f>
        <v>0</v>
      </c>
      <c r="I78" s="2">
        <f>SUMIFS(Transactions!F:F,Transactions!D:D,Accounts!A78,Transactions!A:A,"&lt;01/5/13",Transactions!A:A,"&gt;31/3/13")</f>
        <v>0</v>
      </c>
      <c r="J78" s="2">
        <f>SUMIFS(Transactions!F:F,Transactions!D:D,Accounts!A78,Transactions!A:A,"&lt;01/6/13",Transactions!A:A,"&gt;30/4/13")</f>
        <v>0</v>
      </c>
      <c r="K78" s="2">
        <f>SUMIFS(Transactions!F:F,Transactions!D:D,Accounts!A78,Transactions!A:A,"&lt;01/7/13",Transactions!A:A,"&gt;31/5/13")</f>
        <v>0</v>
      </c>
      <c r="L78" s="2">
        <f>SUMIFS(Transactions!G:G,Transactions!E:E,Accounts!B78,Transactions!B:B,"&lt;01/7/13",Transactions!B:B,"&gt;31/5/13")</f>
        <v>0</v>
      </c>
      <c r="M78" s="2">
        <f>SUMIFS(Transactions!F:F,Transactions!D:D,Accounts!A78,Transactions!A:A,"&lt;01/09/13",Transactions!A:A,"&gt;31/7/13")</f>
        <v>0</v>
      </c>
      <c r="N78" s="2">
        <f>SUMIFS(Transactions!F:F,Transactions!D:D,Accounts!A78,Transactions!A:A,"&lt;01/10/13",Transactions!A:A,"&gt;31/8/13")</f>
        <v>0</v>
      </c>
      <c r="O78" s="2">
        <f>SUMIFS(Transactions!F:F,Transactions!D:D,Accounts!A78,Transactions!A:A,"&lt;01/11/13",Transactions!A:A,"&gt;30/9/13")</f>
        <v>0</v>
      </c>
      <c r="P78" s="2">
        <f>SUMIFS(Transactions!F:F,Transactions!D:D,Accounts!A78,Transactions!A:A,"&lt;01/12/13",Transactions!A:A,"&gt;31/10/13")</f>
        <v>0</v>
      </c>
      <c r="Q78" s="2">
        <f>SUMIFS(Transactions!F:F,Transactions!D:D,Accounts!A78,Transactions!A:A,"&lt;01/1/14",Transactions!A:A,"&gt;30/11/13")</f>
        <v>0</v>
      </c>
    </row>
    <row r="79" spans="1:17" x14ac:dyDescent="0.2">
      <c r="B79" s="45" t="s">
        <v>14</v>
      </c>
      <c r="E79" s="11">
        <f t="shared" si="1"/>
        <v>0</v>
      </c>
      <c r="F79" s="2">
        <f>SUMIFS(Transactions!F:F,Transactions!D:D,Accounts!A79,Transactions!A:A,"&lt;01/2/13",Transactions!A:A,"&gt;31/12/12")</f>
        <v>0</v>
      </c>
      <c r="G79" s="2">
        <f>SUMIFS(Transactions!F:F,Transactions!D:D,Accounts!A79,Transactions!A:A,"&lt;01/3/13",Transactions!A:A,"&gt;31/1/13")</f>
        <v>0</v>
      </c>
      <c r="H79" s="2">
        <f>SUMIFS(Transactions!F:F,Transactions!D:D,Accounts!A79,Transactions!A:A,"&lt;01/4/13",Transactions!A:A,"&gt;28/2/13")</f>
        <v>0</v>
      </c>
      <c r="I79" s="2">
        <f>SUMIFS(Transactions!F:F,Transactions!D:D,Accounts!A79,Transactions!A:A,"&lt;01/5/13",Transactions!A:A,"&gt;31/3/13")</f>
        <v>0</v>
      </c>
      <c r="J79" s="2">
        <f>SUMIFS(Transactions!F:F,Transactions!D:D,Accounts!A79,Transactions!A:A,"&lt;01/6/13",Transactions!A:A,"&gt;30/4/13")</f>
        <v>0</v>
      </c>
      <c r="K79" s="2">
        <f>SUMIFS(Transactions!F:F,Transactions!D:D,Accounts!A79,Transactions!A:A,"&lt;01/7/13",Transactions!A:A,"&gt;31/5/13")</f>
        <v>0</v>
      </c>
      <c r="L79" s="2">
        <f>SUMIFS(Transactions!G:G,Transactions!E:E,Accounts!B79,Transactions!B:B,"&lt;01/7/13",Transactions!B:B,"&gt;31/5/13")</f>
        <v>0</v>
      </c>
      <c r="M79" s="2">
        <f>SUMIFS(Transactions!F:F,Transactions!D:D,Accounts!A79,Transactions!A:A,"&lt;01/09/13",Transactions!A:A,"&gt;31/7/13")</f>
        <v>0</v>
      </c>
      <c r="N79" s="2">
        <f>SUMIFS(Transactions!F:F,Transactions!D:D,Accounts!A79,Transactions!A:A,"&lt;01/10/13",Transactions!A:A,"&gt;31/8/13")</f>
        <v>0</v>
      </c>
      <c r="O79" s="2">
        <f>SUMIFS(Transactions!F:F,Transactions!D:D,Accounts!A79,Transactions!A:A,"&lt;01/11/13",Transactions!A:A,"&gt;30/9/13")</f>
        <v>0</v>
      </c>
      <c r="P79" s="2">
        <f>SUMIFS(Transactions!F:F,Transactions!D:D,Accounts!A79,Transactions!A:A,"&lt;01/12/13",Transactions!A:A,"&gt;31/10/13")</f>
        <v>0</v>
      </c>
      <c r="Q79" s="2">
        <f>SUMIFS(Transactions!F:F,Transactions!D:D,Accounts!A79,Transactions!A:A,"&lt;01/1/14",Transactions!A:A,"&gt;30/11/13")</f>
        <v>0</v>
      </c>
    </row>
    <row r="80" spans="1:17" x14ac:dyDescent="0.2">
      <c r="A80" s="76">
        <v>451</v>
      </c>
      <c r="C80" s="5" t="s">
        <v>13</v>
      </c>
      <c r="E80" s="11">
        <f t="shared" si="1"/>
        <v>0</v>
      </c>
      <c r="F80" s="2">
        <f>SUMIFS(Transactions!F:F,Transactions!D:D,Accounts!A80,Transactions!A:A,"&lt;01/2/13",Transactions!A:A,"&gt;31/12/12")</f>
        <v>0</v>
      </c>
      <c r="G80" s="2">
        <f>SUMIFS(Transactions!F:F,Transactions!D:D,Accounts!A80,Transactions!A:A,"&lt;01/3/13",Transactions!A:A,"&gt;31/1/13")</f>
        <v>0</v>
      </c>
      <c r="H80" s="2">
        <f>SUMIFS(Transactions!F:F,Transactions!D:D,Accounts!A80,Transactions!A:A,"&lt;01/4/13",Transactions!A:A,"&gt;28/2/13")</f>
        <v>0</v>
      </c>
      <c r="I80" s="2">
        <f>SUMIFS(Transactions!F:F,Transactions!D:D,Accounts!A80,Transactions!A:A,"&lt;01/5/13",Transactions!A:A,"&gt;31/3/13")</f>
        <v>0</v>
      </c>
      <c r="J80" s="2">
        <f>SUMIFS(Transactions!F:F,Transactions!D:D,Accounts!A80,Transactions!A:A,"&lt;01/6/13",Transactions!A:A,"&gt;30/4/13")</f>
        <v>0</v>
      </c>
      <c r="K80" s="2">
        <f>SUMIFS(Transactions!F:F,Transactions!D:D,Accounts!A80,Transactions!A:A,"&lt;01/7/13",Transactions!A:A,"&gt;31/5/13")</f>
        <v>0</v>
      </c>
      <c r="L80" s="2">
        <f>SUMIFS(Transactions!G:G,Transactions!E:E,Accounts!B80,Transactions!B:B,"&lt;01/7/13",Transactions!B:B,"&gt;31/5/13")</f>
        <v>0</v>
      </c>
      <c r="M80" s="2">
        <f>SUMIFS(Transactions!F:F,Transactions!D:D,Accounts!A80,Transactions!A:A,"&lt;01/09/13",Transactions!A:A,"&gt;31/7/13")</f>
        <v>0</v>
      </c>
      <c r="N80" s="2">
        <f>SUMIFS(Transactions!F:F,Transactions!D:D,Accounts!A80,Transactions!A:A,"&lt;01/10/13",Transactions!A:A,"&gt;31/8/13")</f>
        <v>0</v>
      </c>
      <c r="O80" s="2">
        <f>SUMIFS(Transactions!F:F,Transactions!D:D,Accounts!A80,Transactions!A:A,"&lt;01/11/13",Transactions!A:A,"&gt;30/9/13")</f>
        <v>0</v>
      </c>
      <c r="P80" s="2">
        <f>SUMIFS(Transactions!F:F,Transactions!D:D,Accounts!A80,Transactions!A:A,"&lt;01/12/13",Transactions!A:A,"&gt;31/10/13")</f>
        <v>0</v>
      </c>
      <c r="Q80" s="2">
        <f>SUMIFS(Transactions!F:F,Transactions!D:D,Accounts!A80,Transactions!A:A,"&lt;01/1/14",Transactions!A:A,"&gt;30/11/13")</f>
        <v>0</v>
      </c>
    </row>
    <row r="81" spans="1:17" x14ac:dyDescent="0.2">
      <c r="A81" s="76">
        <v>452</v>
      </c>
      <c r="C81" s="5" t="s">
        <v>13</v>
      </c>
      <c r="E81" s="11">
        <f t="shared" si="1"/>
        <v>0</v>
      </c>
      <c r="F81" s="2">
        <f>SUMIFS(Transactions!F:F,Transactions!D:D,Accounts!A81,Transactions!A:A,"&lt;01/2/13",Transactions!A:A,"&gt;31/12/12")</f>
        <v>0</v>
      </c>
      <c r="G81" s="2">
        <f>SUMIFS(Transactions!F:F,Transactions!D:D,Accounts!A81,Transactions!A:A,"&lt;01/3/13",Transactions!A:A,"&gt;31/1/13")</f>
        <v>0</v>
      </c>
      <c r="H81" s="2">
        <f>SUMIFS(Transactions!F:F,Transactions!D:D,Accounts!A81,Transactions!A:A,"&lt;01/4/13",Transactions!A:A,"&gt;28/2/13")</f>
        <v>0</v>
      </c>
      <c r="I81" s="2">
        <f>SUMIFS(Transactions!F:F,Transactions!D:D,Accounts!A81,Transactions!A:A,"&lt;01/5/13",Transactions!A:A,"&gt;31/3/13")</f>
        <v>0</v>
      </c>
      <c r="J81" s="2">
        <f>SUMIFS(Transactions!F:F,Transactions!D:D,Accounts!A81,Transactions!A:A,"&lt;01/6/13",Transactions!A:A,"&gt;30/4/13")</f>
        <v>0</v>
      </c>
      <c r="K81" s="2">
        <f>SUMIFS(Transactions!F:F,Transactions!D:D,Accounts!A81,Transactions!A:A,"&lt;01/7/13",Transactions!A:A,"&gt;31/5/13")</f>
        <v>0</v>
      </c>
      <c r="L81" s="2">
        <f>SUMIFS(Transactions!G:G,Transactions!E:E,Accounts!B81,Transactions!B:B,"&lt;01/7/13",Transactions!B:B,"&gt;31/5/13")</f>
        <v>0</v>
      </c>
      <c r="M81" s="2">
        <f>SUMIFS(Transactions!F:F,Transactions!D:D,Accounts!A81,Transactions!A:A,"&lt;01/09/13",Transactions!A:A,"&gt;31/7/13")</f>
        <v>0</v>
      </c>
      <c r="N81" s="2">
        <f>SUMIFS(Transactions!F:F,Transactions!D:D,Accounts!A81,Transactions!A:A,"&lt;01/10/13",Transactions!A:A,"&gt;31/8/13")</f>
        <v>0</v>
      </c>
      <c r="O81" s="2">
        <f>SUMIFS(Transactions!F:F,Transactions!D:D,Accounts!A81,Transactions!A:A,"&lt;01/11/13",Transactions!A:A,"&gt;30/9/13")</f>
        <v>0</v>
      </c>
      <c r="P81" s="2">
        <f>SUMIFS(Transactions!F:F,Transactions!D:D,Accounts!A81,Transactions!A:A,"&lt;01/12/13",Transactions!A:A,"&gt;31/10/13")</f>
        <v>0</v>
      </c>
      <c r="Q81" s="2">
        <f>SUMIFS(Transactions!F:F,Transactions!D:D,Accounts!A81,Transactions!A:A,"&lt;01/1/14",Transactions!A:A,"&gt;30/11/13")</f>
        <v>0</v>
      </c>
    </row>
    <row r="82" spans="1:17" x14ac:dyDescent="0.2">
      <c r="A82" s="76">
        <v>453</v>
      </c>
      <c r="C82" s="5" t="s">
        <v>13</v>
      </c>
      <c r="E82" s="11">
        <f t="shared" si="1"/>
        <v>0</v>
      </c>
      <c r="F82" s="2">
        <f>SUMIFS(Transactions!F:F,Transactions!D:D,Accounts!A82,Transactions!A:A,"&lt;01/2/13",Transactions!A:A,"&gt;31/12/12")</f>
        <v>0</v>
      </c>
      <c r="G82" s="2">
        <f>SUMIFS(Transactions!F:F,Transactions!D:D,Accounts!A82,Transactions!A:A,"&lt;01/3/13",Transactions!A:A,"&gt;31/1/13")</f>
        <v>0</v>
      </c>
      <c r="H82" s="2">
        <f>SUMIFS(Transactions!F:F,Transactions!D:D,Accounts!A82,Transactions!A:A,"&lt;01/4/13",Transactions!A:A,"&gt;28/2/13")</f>
        <v>0</v>
      </c>
      <c r="I82" s="2">
        <f>SUMIFS(Transactions!F:F,Transactions!D:D,Accounts!A82,Transactions!A:A,"&lt;01/5/13",Transactions!A:A,"&gt;31/3/13")</f>
        <v>0</v>
      </c>
      <c r="J82" s="2">
        <f>SUMIFS(Transactions!F:F,Transactions!D:D,Accounts!A82,Transactions!A:A,"&lt;01/6/13",Transactions!A:A,"&gt;30/4/13")</f>
        <v>0</v>
      </c>
      <c r="K82" s="2">
        <f>SUMIFS(Transactions!F:F,Transactions!D:D,Accounts!A82,Transactions!A:A,"&lt;01/7/13",Transactions!A:A,"&gt;31/5/13")</f>
        <v>0</v>
      </c>
      <c r="L82" s="2">
        <f>SUMIFS(Transactions!G:G,Transactions!E:E,Accounts!B82,Transactions!B:B,"&lt;01/7/13",Transactions!B:B,"&gt;31/5/13")</f>
        <v>0</v>
      </c>
      <c r="M82" s="2">
        <f>SUMIFS(Transactions!F:F,Transactions!D:D,Accounts!A82,Transactions!A:A,"&lt;01/09/13",Transactions!A:A,"&gt;31/7/13")</f>
        <v>0</v>
      </c>
      <c r="N82" s="2">
        <f>SUMIFS(Transactions!F:F,Transactions!D:D,Accounts!A82,Transactions!A:A,"&lt;01/10/13",Transactions!A:A,"&gt;31/8/13")</f>
        <v>0</v>
      </c>
      <c r="O82" s="2">
        <f>SUMIFS(Transactions!F:F,Transactions!D:D,Accounts!A82,Transactions!A:A,"&lt;01/11/13",Transactions!A:A,"&gt;30/9/13")</f>
        <v>0</v>
      </c>
      <c r="P82" s="2">
        <f>SUMIFS(Transactions!F:F,Transactions!D:D,Accounts!A82,Transactions!A:A,"&lt;01/12/13",Transactions!A:A,"&gt;31/10/13")</f>
        <v>0</v>
      </c>
      <c r="Q82" s="2">
        <f>SUMIFS(Transactions!F:F,Transactions!D:D,Accounts!A82,Transactions!A:A,"&lt;01/1/14",Transactions!A:A,"&gt;30/11/13")</f>
        <v>0</v>
      </c>
    </row>
    <row r="83" spans="1:17" x14ac:dyDescent="0.2">
      <c r="A83" s="76">
        <v>454</v>
      </c>
      <c r="C83" s="5" t="s">
        <v>13</v>
      </c>
      <c r="E83" s="11">
        <f t="shared" si="1"/>
        <v>0</v>
      </c>
      <c r="F83" s="2">
        <f>SUMIFS(Transactions!F:F,Transactions!D:D,Accounts!A83,Transactions!A:A,"&lt;01/2/13",Transactions!A:A,"&gt;31/12/12")</f>
        <v>0</v>
      </c>
      <c r="G83" s="2">
        <f>SUMIFS(Transactions!F:F,Transactions!D:D,Accounts!A83,Transactions!A:A,"&lt;01/3/13",Transactions!A:A,"&gt;31/1/13")</f>
        <v>0</v>
      </c>
      <c r="H83" s="2">
        <f>SUMIFS(Transactions!F:F,Transactions!D:D,Accounts!A83,Transactions!A:A,"&lt;01/4/13",Transactions!A:A,"&gt;28/2/13")</f>
        <v>0</v>
      </c>
      <c r="I83" s="2">
        <f>SUMIFS(Transactions!F:F,Transactions!D:D,Accounts!A83,Transactions!A:A,"&lt;01/5/13",Transactions!A:A,"&gt;31/3/13")</f>
        <v>0</v>
      </c>
      <c r="J83" s="2">
        <f>SUMIFS(Transactions!F:F,Transactions!D:D,Accounts!A83,Transactions!A:A,"&lt;01/6/13",Transactions!A:A,"&gt;30/4/13")</f>
        <v>0</v>
      </c>
      <c r="K83" s="2">
        <f>SUMIFS(Transactions!F:F,Transactions!D:D,Accounts!A83,Transactions!A:A,"&lt;01/7/13",Transactions!A:A,"&gt;31/5/13")</f>
        <v>0</v>
      </c>
      <c r="L83" s="2">
        <f>SUMIFS(Transactions!G:G,Transactions!E:E,Accounts!B83,Transactions!B:B,"&lt;01/7/13",Transactions!B:B,"&gt;31/5/13")</f>
        <v>0</v>
      </c>
      <c r="M83" s="2">
        <f>SUMIFS(Transactions!F:F,Transactions!D:D,Accounts!A83,Transactions!A:A,"&lt;01/09/13",Transactions!A:A,"&gt;31/7/13")</f>
        <v>0</v>
      </c>
      <c r="N83" s="2">
        <f>SUMIFS(Transactions!F:F,Transactions!D:D,Accounts!A83,Transactions!A:A,"&lt;01/10/13",Transactions!A:A,"&gt;31/8/13")</f>
        <v>0</v>
      </c>
      <c r="O83" s="2">
        <f>SUMIFS(Transactions!F:F,Transactions!D:D,Accounts!A83,Transactions!A:A,"&lt;01/11/13",Transactions!A:A,"&gt;30/9/13")</f>
        <v>0</v>
      </c>
      <c r="P83" s="2">
        <f>SUMIFS(Transactions!F:F,Transactions!D:D,Accounts!A83,Transactions!A:A,"&lt;01/12/13",Transactions!A:A,"&gt;31/10/13")</f>
        <v>0</v>
      </c>
      <c r="Q83" s="2">
        <f>SUMIFS(Transactions!F:F,Transactions!D:D,Accounts!A83,Transactions!A:A,"&lt;01/1/14",Transactions!A:A,"&gt;30/11/13")</f>
        <v>0</v>
      </c>
    </row>
    <row r="84" spans="1:17" x14ac:dyDescent="0.2">
      <c r="B84" s="45" t="s">
        <v>15</v>
      </c>
      <c r="E84" s="11">
        <f t="shared" si="1"/>
        <v>0</v>
      </c>
      <c r="F84" s="2">
        <f>SUMIFS(Transactions!F:F,Transactions!D:D,Accounts!A84,Transactions!A:A,"&lt;01/2/13",Transactions!A:A,"&gt;31/12/12")</f>
        <v>0</v>
      </c>
      <c r="G84" s="2">
        <f>SUMIFS(Transactions!F:F,Transactions!D:D,Accounts!A84,Transactions!A:A,"&lt;01/3/13",Transactions!A:A,"&gt;31/1/13")</f>
        <v>0</v>
      </c>
      <c r="H84" s="2">
        <f>SUMIFS(Transactions!F:F,Transactions!D:D,Accounts!A84,Transactions!A:A,"&lt;01/4/13",Transactions!A:A,"&gt;28/2/13")</f>
        <v>0</v>
      </c>
      <c r="I84" s="2">
        <f>SUMIFS(Transactions!F:F,Transactions!D:D,Accounts!A84,Transactions!A:A,"&lt;01/5/13",Transactions!A:A,"&gt;31/3/13")</f>
        <v>0</v>
      </c>
      <c r="J84" s="2">
        <f>SUMIFS(Transactions!F:F,Transactions!D:D,Accounts!A84,Transactions!A:A,"&lt;01/6/13",Transactions!A:A,"&gt;30/4/13")</f>
        <v>0</v>
      </c>
      <c r="K84" s="2">
        <f>SUMIFS(Transactions!F:F,Transactions!D:D,Accounts!A84,Transactions!A:A,"&lt;01/7/13",Transactions!A:A,"&gt;31/5/13")</f>
        <v>0</v>
      </c>
      <c r="L84" s="2">
        <f>SUMIFS(Transactions!G:G,Transactions!E:E,Accounts!B84,Transactions!B:B,"&lt;01/7/13",Transactions!B:B,"&gt;31/5/13")</f>
        <v>0</v>
      </c>
      <c r="M84" s="2">
        <f>SUMIFS(Transactions!F:F,Transactions!D:D,Accounts!A84,Transactions!A:A,"&lt;01/09/13",Transactions!A:A,"&gt;31/7/13")</f>
        <v>0</v>
      </c>
      <c r="N84" s="2">
        <f>SUMIFS(Transactions!F:F,Transactions!D:D,Accounts!A84,Transactions!A:A,"&lt;01/10/13",Transactions!A:A,"&gt;31/8/13")</f>
        <v>0</v>
      </c>
      <c r="O84" s="2">
        <f>SUMIFS(Transactions!F:F,Transactions!D:D,Accounts!A84,Transactions!A:A,"&lt;01/11/13",Transactions!A:A,"&gt;30/9/13")</f>
        <v>0</v>
      </c>
      <c r="P84" s="2">
        <f>SUMIFS(Transactions!F:F,Transactions!D:D,Accounts!A84,Transactions!A:A,"&lt;01/12/13",Transactions!A:A,"&gt;31/10/13")</f>
        <v>0</v>
      </c>
      <c r="Q84" s="2">
        <f>SUMIFS(Transactions!F:F,Transactions!D:D,Accounts!A84,Transactions!A:A,"&lt;01/1/14",Transactions!A:A,"&gt;30/11/13")</f>
        <v>0</v>
      </c>
    </row>
    <row r="85" spans="1:17" x14ac:dyDescent="0.2">
      <c r="A85" s="76">
        <v>461</v>
      </c>
      <c r="C85" s="5" t="s">
        <v>13</v>
      </c>
      <c r="E85" s="11">
        <f t="shared" si="1"/>
        <v>0</v>
      </c>
      <c r="F85" s="2">
        <f>SUMIFS(Transactions!F:F,Transactions!D:D,Accounts!A85,Transactions!A:A,"&lt;01/2/13",Transactions!A:A,"&gt;31/12/12")</f>
        <v>0</v>
      </c>
      <c r="G85" s="2">
        <f>SUMIFS(Transactions!F:F,Transactions!D:D,Accounts!A85,Transactions!A:A,"&lt;01/3/13",Transactions!A:A,"&gt;31/1/13")</f>
        <v>0</v>
      </c>
      <c r="H85" s="2">
        <f>SUMIFS(Transactions!F:F,Transactions!D:D,Accounts!A85,Transactions!A:A,"&lt;01/4/13",Transactions!A:A,"&gt;28/2/13")</f>
        <v>0</v>
      </c>
      <c r="I85" s="2">
        <f>SUMIFS(Transactions!F:F,Transactions!D:D,Accounts!A85,Transactions!A:A,"&lt;01/5/13",Transactions!A:A,"&gt;31/3/13")</f>
        <v>0</v>
      </c>
      <c r="J85" s="2">
        <f>SUMIFS(Transactions!F:F,Transactions!D:D,Accounts!A85,Transactions!A:A,"&lt;01/6/13",Transactions!A:A,"&gt;30/4/13")</f>
        <v>0</v>
      </c>
      <c r="K85" s="2">
        <f>SUMIFS(Transactions!F:F,Transactions!D:D,Accounts!A85,Transactions!A:A,"&lt;01/7/13",Transactions!A:A,"&gt;31/5/13")</f>
        <v>0</v>
      </c>
      <c r="L85" s="2">
        <f>SUMIFS(Transactions!G:G,Transactions!E:E,Accounts!B85,Transactions!B:B,"&lt;01/7/13",Transactions!B:B,"&gt;31/5/13")</f>
        <v>0</v>
      </c>
      <c r="M85" s="2">
        <f>SUMIFS(Transactions!F:F,Transactions!D:D,Accounts!A85,Transactions!A:A,"&lt;01/09/13",Transactions!A:A,"&gt;31/7/13")</f>
        <v>0</v>
      </c>
      <c r="N85" s="2">
        <f>SUMIFS(Transactions!F:F,Transactions!D:D,Accounts!A85,Transactions!A:A,"&lt;01/10/13",Transactions!A:A,"&gt;31/8/13")</f>
        <v>0</v>
      </c>
      <c r="O85" s="2">
        <f>SUMIFS(Transactions!F:F,Transactions!D:D,Accounts!A85,Transactions!A:A,"&lt;01/11/13",Transactions!A:A,"&gt;30/9/13")</f>
        <v>0</v>
      </c>
      <c r="P85" s="2">
        <f>SUMIFS(Transactions!F:F,Transactions!D:D,Accounts!A85,Transactions!A:A,"&lt;01/12/13",Transactions!A:A,"&gt;31/10/13")</f>
        <v>0</v>
      </c>
      <c r="Q85" s="2">
        <f>SUMIFS(Transactions!F:F,Transactions!D:D,Accounts!A85,Transactions!A:A,"&lt;01/1/14",Transactions!A:A,"&gt;30/11/13")</f>
        <v>0</v>
      </c>
    </row>
    <row r="86" spans="1:17" x14ac:dyDescent="0.2">
      <c r="A86" s="76">
        <v>462</v>
      </c>
      <c r="C86" s="5" t="s">
        <v>13</v>
      </c>
      <c r="E86" s="11">
        <f t="shared" si="1"/>
        <v>0</v>
      </c>
      <c r="F86" s="2">
        <f>SUMIFS(Transactions!F:F,Transactions!D:D,Accounts!A86,Transactions!A:A,"&lt;01/2/13",Transactions!A:A,"&gt;31/12/12")</f>
        <v>0</v>
      </c>
      <c r="G86" s="2">
        <f>SUMIFS(Transactions!F:F,Transactions!D:D,Accounts!A86,Transactions!A:A,"&lt;01/3/13",Transactions!A:A,"&gt;31/1/13")</f>
        <v>0</v>
      </c>
      <c r="H86" s="2">
        <f>SUMIFS(Transactions!F:F,Transactions!D:D,Accounts!A86,Transactions!A:A,"&lt;01/4/13",Transactions!A:A,"&gt;28/2/13")</f>
        <v>0</v>
      </c>
      <c r="I86" s="2">
        <f>SUMIFS(Transactions!F:F,Transactions!D:D,Accounts!A86,Transactions!A:A,"&lt;01/5/13",Transactions!A:A,"&gt;31/3/13")</f>
        <v>0</v>
      </c>
      <c r="J86" s="2">
        <f>SUMIFS(Transactions!F:F,Transactions!D:D,Accounts!A86,Transactions!A:A,"&lt;01/6/13",Transactions!A:A,"&gt;30/4/13")</f>
        <v>0</v>
      </c>
      <c r="K86" s="2">
        <f>SUMIFS(Transactions!F:F,Transactions!D:D,Accounts!A86,Transactions!A:A,"&lt;01/7/13",Transactions!A:A,"&gt;31/5/13")</f>
        <v>0</v>
      </c>
      <c r="L86" s="2">
        <f>SUMIFS(Transactions!G:G,Transactions!E:E,Accounts!B86,Transactions!B:B,"&lt;01/7/13",Transactions!B:B,"&gt;31/5/13")</f>
        <v>0</v>
      </c>
      <c r="M86" s="2">
        <f>SUMIFS(Transactions!F:F,Transactions!D:D,Accounts!A86,Transactions!A:A,"&lt;01/09/13",Transactions!A:A,"&gt;31/7/13")</f>
        <v>0</v>
      </c>
      <c r="N86" s="2">
        <f>SUMIFS(Transactions!F:F,Transactions!D:D,Accounts!A86,Transactions!A:A,"&lt;01/10/13",Transactions!A:A,"&gt;31/8/13")</f>
        <v>0</v>
      </c>
      <c r="O86" s="2">
        <f>SUMIFS(Transactions!F:F,Transactions!D:D,Accounts!A86,Transactions!A:A,"&lt;01/11/13",Transactions!A:A,"&gt;30/9/13")</f>
        <v>0</v>
      </c>
      <c r="P86" s="2">
        <f>SUMIFS(Transactions!F:F,Transactions!D:D,Accounts!A86,Transactions!A:A,"&lt;01/12/13",Transactions!A:A,"&gt;31/10/13")</f>
        <v>0</v>
      </c>
      <c r="Q86" s="2">
        <f>SUMIFS(Transactions!F:F,Transactions!D:D,Accounts!A86,Transactions!A:A,"&lt;01/1/14",Transactions!A:A,"&gt;30/11/13")</f>
        <v>0</v>
      </c>
    </row>
    <row r="87" spans="1:17" x14ac:dyDescent="0.2">
      <c r="A87" s="76">
        <v>463</v>
      </c>
      <c r="C87" s="5" t="s">
        <v>13</v>
      </c>
      <c r="E87" s="11">
        <f t="shared" si="1"/>
        <v>0</v>
      </c>
      <c r="F87" s="2">
        <f>SUMIFS(Transactions!F:F,Transactions!D:D,Accounts!A87,Transactions!A:A,"&lt;01/2/13",Transactions!A:A,"&gt;31/12/12")</f>
        <v>0</v>
      </c>
      <c r="G87" s="2">
        <f>SUMIFS(Transactions!F:F,Transactions!D:D,Accounts!A87,Transactions!A:A,"&lt;01/3/13",Transactions!A:A,"&gt;31/1/13")</f>
        <v>0</v>
      </c>
      <c r="H87" s="2">
        <f>SUMIFS(Transactions!F:F,Transactions!D:D,Accounts!A87,Transactions!A:A,"&lt;01/4/13",Transactions!A:A,"&gt;28/2/13")</f>
        <v>0</v>
      </c>
      <c r="I87" s="2">
        <f>SUMIFS(Transactions!F:F,Transactions!D:D,Accounts!A87,Transactions!A:A,"&lt;01/5/13",Transactions!A:A,"&gt;31/3/13")</f>
        <v>0</v>
      </c>
      <c r="J87" s="2">
        <f>SUMIFS(Transactions!F:F,Transactions!D:D,Accounts!A87,Transactions!A:A,"&lt;01/6/13",Transactions!A:A,"&gt;30/4/13")</f>
        <v>0</v>
      </c>
      <c r="K87" s="2">
        <f>SUMIFS(Transactions!F:F,Transactions!D:D,Accounts!A87,Transactions!A:A,"&lt;01/7/13",Transactions!A:A,"&gt;31/5/13")</f>
        <v>0</v>
      </c>
      <c r="L87" s="2">
        <f>SUMIFS(Transactions!G:G,Transactions!E:E,Accounts!B87,Transactions!B:B,"&lt;01/7/13",Transactions!B:B,"&gt;31/5/13")</f>
        <v>0</v>
      </c>
      <c r="M87" s="2">
        <f>SUMIFS(Transactions!F:F,Transactions!D:D,Accounts!A87,Transactions!A:A,"&lt;01/09/13",Transactions!A:A,"&gt;31/7/13")</f>
        <v>0</v>
      </c>
      <c r="N87" s="2">
        <f>SUMIFS(Transactions!F:F,Transactions!D:D,Accounts!A87,Transactions!A:A,"&lt;01/10/13",Transactions!A:A,"&gt;31/8/13")</f>
        <v>0</v>
      </c>
      <c r="O87" s="2">
        <f>SUMIFS(Transactions!F:F,Transactions!D:D,Accounts!A87,Transactions!A:A,"&lt;01/11/13",Transactions!A:A,"&gt;30/9/13")</f>
        <v>0</v>
      </c>
      <c r="P87" s="2">
        <f>SUMIFS(Transactions!F:F,Transactions!D:D,Accounts!A87,Transactions!A:A,"&lt;01/12/13",Transactions!A:A,"&gt;31/10/13")</f>
        <v>0</v>
      </c>
      <c r="Q87" s="2">
        <f>SUMIFS(Transactions!F:F,Transactions!D:D,Accounts!A87,Transactions!A:A,"&lt;01/1/14",Transactions!A:A,"&gt;30/11/13")</f>
        <v>0</v>
      </c>
    </row>
    <row r="88" spans="1:17" x14ac:dyDescent="0.2">
      <c r="A88" s="76">
        <v>464</v>
      </c>
      <c r="C88" s="5" t="s">
        <v>13</v>
      </c>
      <c r="E88" s="11">
        <f t="shared" si="1"/>
        <v>0</v>
      </c>
      <c r="F88" s="2">
        <f>SUMIFS(Transactions!F:F,Transactions!D:D,Accounts!A88,Transactions!A:A,"&lt;01/2/13",Transactions!A:A,"&gt;31/12/12")</f>
        <v>0</v>
      </c>
      <c r="G88" s="2">
        <f>SUMIFS(Transactions!F:F,Transactions!D:D,Accounts!A88,Transactions!A:A,"&lt;01/3/13",Transactions!A:A,"&gt;31/1/13")</f>
        <v>0</v>
      </c>
      <c r="H88" s="2">
        <f>SUMIFS(Transactions!F:F,Transactions!D:D,Accounts!A88,Transactions!A:A,"&lt;01/4/13",Transactions!A:A,"&gt;28/2/13")</f>
        <v>0</v>
      </c>
      <c r="I88" s="2">
        <f>SUMIFS(Transactions!F:F,Transactions!D:D,Accounts!A88,Transactions!A:A,"&lt;01/5/13",Transactions!A:A,"&gt;31/3/13")</f>
        <v>0</v>
      </c>
      <c r="J88" s="2">
        <f>SUMIFS(Transactions!F:F,Transactions!D:D,Accounts!A88,Transactions!A:A,"&lt;01/6/13",Transactions!A:A,"&gt;30/4/13")</f>
        <v>0</v>
      </c>
      <c r="K88" s="2">
        <f>SUMIFS(Transactions!F:F,Transactions!D:D,Accounts!A88,Transactions!A:A,"&lt;01/7/13",Transactions!A:A,"&gt;31/5/13")</f>
        <v>0</v>
      </c>
      <c r="L88" s="2">
        <f>SUMIFS(Transactions!G:G,Transactions!E:E,Accounts!B88,Transactions!B:B,"&lt;01/7/13",Transactions!B:B,"&gt;31/5/13")</f>
        <v>0</v>
      </c>
      <c r="M88" s="2">
        <f>SUMIFS(Transactions!F:F,Transactions!D:D,Accounts!A88,Transactions!A:A,"&lt;01/09/13",Transactions!A:A,"&gt;31/7/13")</f>
        <v>0</v>
      </c>
      <c r="N88" s="2">
        <f>SUMIFS(Transactions!F:F,Transactions!D:D,Accounts!A88,Transactions!A:A,"&lt;01/10/13",Transactions!A:A,"&gt;31/8/13")</f>
        <v>0</v>
      </c>
      <c r="O88" s="2">
        <f>SUMIFS(Transactions!F:F,Transactions!D:D,Accounts!A88,Transactions!A:A,"&lt;01/11/13",Transactions!A:A,"&gt;30/9/13")</f>
        <v>0</v>
      </c>
      <c r="P88" s="2">
        <f>SUMIFS(Transactions!F:F,Transactions!D:D,Accounts!A88,Transactions!A:A,"&lt;01/12/13",Transactions!A:A,"&gt;31/10/13")</f>
        <v>0</v>
      </c>
      <c r="Q88" s="2">
        <f>SUMIFS(Transactions!F:F,Transactions!D:D,Accounts!A88,Transactions!A:A,"&lt;01/1/14",Transactions!A:A,"&gt;30/11/13")</f>
        <v>0</v>
      </c>
    </row>
    <row r="89" spans="1:17" x14ac:dyDescent="0.2">
      <c r="A89" s="76">
        <v>465</v>
      </c>
      <c r="C89" s="5" t="s">
        <v>13</v>
      </c>
      <c r="E89" s="11">
        <f t="shared" si="1"/>
        <v>0</v>
      </c>
      <c r="F89" s="2">
        <f>SUMIFS(Transactions!F:F,Transactions!D:D,Accounts!A89,Transactions!A:A,"&lt;01/2/13",Transactions!A:A,"&gt;31/12/12")</f>
        <v>0</v>
      </c>
      <c r="G89" s="2">
        <f>SUMIFS(Transactions!F:F,Transactions!D:D,Accounts!A89,Transactions!A:A,"&lt;01/3/13",Transactions!A:A,"&gt;31/1/13")</f>
        <v>0</v>
      </c>
      <c r="H89" s="2">
        <f>SUMIFS(Transactions!F:F,Transactions!D:D,Accounts!A89,Transactions!A:A,"&lt;01/4/13",Transactions!A:A,"&gt;28/2/13")</f>
        <v>0</v>
      </c>
      <c r="I89" s="2">
        <f>SUMIFS(Transactions!F:F,Transactions!D:D,Accounts!A89,Transactions!A:A,"&lt;01/5/13",Transactions!A:A,"&gt;31/3/13")</f>
        <v>0</v>
      </c>
      <c r="J89" s="2">
        <f>SUMIFS(Transactions!F:F,Transactions!D:D,Accounts!A89,Transactions!A:A,"&lt;01/6/13",Transactions!A:A,"&gt;30/4/13")</f>
        <v>0</v>
      </c>
      <c r="K89" s="2">
        <f>SUMIFS(Transactions!F:F,Transactions!D:D,Accounts!A89,Transactions!A:A,"&lt;01/7/13",Transactions!A:A,"&gt;31/5/13")</f>
        <v>0</v>
      </c>
      <c r="L89" s="2">
        <f>SUMIFS(Transactions!G:G,Transactions!E:E,Accounts!B89,Transactions!B:B,"&lt;01/7/13",Transactions!B:B,"&gt;31/5/13")</f>
        <v>0</v>
      </c>
      <c r="M89" s="2">
        <f>SUMIFS(Transactions!F:F,Transactions!D:D,Accounts!A89,Transactions!A:A,"&lt;01/09/13",Transactions!A:A,"&gt;31/7/13")</f>
        <v>0</v>
      </c>
      <c r="N89" s="2">
        <f>SUMIFS(Transactions!F:F,Transactions!D:D,Accounts!A89,Transactions!A:A,"&lt;01/10/13",Transactions!A:A,"&gt;31/8/13")</f>
        <v>0</v>
      </c>
      <c r="O89" s="2">
        <f>SUMIFS(Transactions!F:F,Transactions!D:D,Accounts!A89,Transactions!A:A,"&lt;01/11/13",Transactions!A:A,"&gt;30/9/13")</f>
        <v>0</v>
      </c>
      <c r="P89" s="2">
        <f>SUMIFS(Transactions!F:F,Transactions!D:D,Accounts!A89,Transactions!A:A,"&lt;01/12/13",Transactions!A:A,"&gt;31/10/13")</f>
        <v>0</v>
      </c>
      <c r="Q89" s="2">
        <f>SUMIFS(Transactions!F:F,Transactions!D:D,Accounts!A89,Transactions!A:A,"&lt;01/1/14",Transactions!A:A,"&gt;30/11/13")</f>
        <v>0</v>
      </c>
    </row>
    <row r="90" spans="1:17" x14ac:dyDescent="0.2">
      <c r="A90" s="76">
        <v>466</v>
      </c>
      <c r="C90" s="5" t="s">
        <v>13</v>
      </c>
      <c r="E90" s="11">
        <f t="shared" si="1"/>
        <v>0</v>
      </c>
      <c r="F90" s="2">
        <f>SUMIFS(Transactions!F:F,Transactions!D:D,Accounts!A90,Transactions!A:A,"&lt;01/2/13",Transactions!A:A,"&gt;31/12/12")</f>
        <v>0</v>
      </c>
      <c r="G90" s="2">
        <f>SUMIFS(Transactions!F:F,Transactions!D:D,Accounts!A90,Transactions!A:A,"&lt;01/3/13",Transactions!A:A,"&gt;31/1/13")</f>
        <v>0</v>
      </c>
      <c r="H90" s="2">
        <f>SUMIFS(Transactions!F:F,Transactions!D:D,Accounts!A90,Transactions!A:A,"&lt;01/4/13",Transactions!A:A,"&gt;28/2/13")</f>
        <v>0</v>
      </c>
      <c r="I90" s="2">
        <f>SUMIFS(Transactions!F:F,Transactions!D:D,Accounts!A90,Transactions!A:A,"&lt;01/5/13",Transactions!A:A,"&gt;31/3/13")</f>
        <v>0</v>
      </c>
      <c r="J90" s="2">
        <f>SUMIFS(Transactions!F:F,Transactions!D:D,Accounts!A90,Transactions!A:A,"&lt;01/6/13",Transactions!A:A,"&gt;30/4/13")</f>
        <v>0</v>
      </c>
      <c r="K90" s="2">
        <f>SUMIFS(Transactions!F:F,Transactions!D:D,Accounts!A90,Transactions!A:A,"&lt;01/7/13",Transactions!A:A,"&gt;31/5/13")</f>
        <v>0</v>
      </c>
      <c r="L90" s="2">
        <f>SUMIFS(Transactions!G:G,Transactions!E:E,Accounts!B90,Transactions!B:B,"&lt;01/7/13",Transactions!B:B,"&gt;31/5/13")</f>
        <v>0</v>
      </c>
      <c r="M90" s="2">
        <f>SUMIFS(Transactions!F:F,Transactions!D:D,Accounts!A90,Transactions!A:A,"&lt;01/09/13",Transactions!A:A,"&gt;31/7/13")</f>
        <v>0</v>
      </c>
      <c r="N90" s="2">
        <f>SUMIFS(Transactions!F:F,Transactions!D:D,Accounts!A90,Transactions!A:A,"&lt;01/10/13",Transactions!A:A,"&gt;31/8/13")</f>
        <v>0</v>
      </c>
      <c r="O90" s="2">
        <f>SUMIFS(Transactions!F:F,Transactions!D:D,Accounts!A90,Transactions!A:A,"&lt;01/11/13",Transactions!A:A,"&gt;30/9/13")</f>
        <v>0</v>
      </c>
      <c r="P90" s="2">
        <f>SUMIFS(Transactions!F:F,Transactions!D:D,Accounts!A90,Transactions!A:A,"&lt;01/12/13",Transactions!A:A,"&gt;31/10/13")</f>
        <v>0</v>
      </c>
      <c r="Q90" s="2">
        <f>SUMIFS(Transactions!F:F,Transactions!D:D,Accounts!A90,Transactions!A:A,"&lt;01/1/14",Transactions!A:A,"&gt;30/11/13")</f>
        <v>0</v>
      </c>
    </row>
    <row r="91" spans="1:17" x14ac:dyDescent="0.2">
      <c r="B91" s="45" t="s">
        <v>41</v>
      </c>
      <c r="E91" s="11">
        <f t="shared" si="1"/>
        <v>0</v>
      </c>
      <c r="F91" s="2">
        <f>SUMIFS(Transactions!F:F,Transactions!D:D,Accounts!A91,Transactions!A:A,"&lt;01/2/13",Transactions!A:A,"&gt;31/12/12")</f>
        <v>0</v>
      </c>
      <c r="G91" s="2">
        <f>SUMIFS(Transactions!F:F,Transactions!D:D,Accounts!A91,Transactions!A:A,"&lt;01/3/13",Transactions!A:A,"&gt;31/1/13")</f>
        <v>0</v>
      </c>
      <c r="H91" s="2">
        <f>SUMIFS(Transactions!F:F,Transactions!D:D,Accounts!A91,Transactions!A:A,"&lt;01/4/13",Transactions!A:A,"&gt;28/2/13")</f>
        <v>0</v>
      </c>
      <c r="I91" s="2">
        <f>SUMIFS(Transactions!F:F,Transactions!D:D,Accounts!A91,Transactions!A:A,"&lt;01/5/13",Transactions!A:A,"&gt;31/3/13")</f>
        <v>0</v>
      </c>
      <c r="J91" s="2">
        <f>SUMIFS(Transactions!F:F,Transactions!D:D,Accounts!A91,Transactions!A:A,"&lt;01/6/13",Transactions!A:A,"&gt;30/4/13")</f>
        <v>0</v>
      </c>
      <c r="K91" s="2">
        <f>SUMIFS(Transactions!F:F,Transactions!D:D,Accounts!A91,Transactions!A:A,"&lt;01/7/13",Transactions!A:A,"&gt;31/5/13")</f>
        <v>0</v>
      </c>
      <c r="L91" s="2">
        <f>SUMIFS(Transactions!G:G,Transactions!E:E,Accounts!B91,Transactions!B:B,"&lt;01/7/13",Transactions!B:B,"&gt;31/5/13")</f>
        <v>0</v>
      </c>
      <c r="M91" s="2">
        <f>SUMIFS(Transactions!F:F,Transactions!D:D,Accounts!A91,Transactions!A:A,"&lt;01/09/13",Transactions!A:A,"&gt;31/7/13")</f>
        <v>0</v>
      </c>
      <c r="N91" s="2">
        <f>SUMIFS(Transactions!F:F,Transactions!D:D,Accounts!A91,Transactions!A:A,"&lt;01/10/13",Transactions!A:A,"&gt;31/8/13")</f>
        <v>0</v>
      </c>
      <c r="O91" s="2">
        <f>SUMIFS(Transactions!F:F,Transactions!D:D,Accounts!A91,Transactions!A:A,"&lt;01/11/13",Transactions!A:A,"&gt;30/9/13")</f>
        <v>0</v>
      </c>
      <c r="P91" s="2">
        <f>SUMIFS(Transactions!F:F,Transactions!D:D,Accounts!A91,Transactions!A:A,"&lt;01/12/13",Transactions!A:A,"&gt;31/10/13")</f>
        <v>0</v>
      </c>
      <c r="Q91" s="2">
        <f>SUMIFS(Transactions!F:F,Transactions!D:D,Accounts!A91,Transactions!A:A,"&lt;01/1/14",Transactions!A:A,"&gt;30/11/13")</f>
        <v>0</v>
      </c>
    </row>
    <row r="92" spans="1:17" x14ac:dyDescent="0.2">
      <c r="B92" s="45" t="s">
        <v>14</v>
      </c>
      <c r="E92" s="11">
        <f t="shared" si="1"/>
        <v>0</v>
      </c>
      <c r="F92" s="2">
        <f>SUMIFS(Transactions!F:F,Transactions!D:D,Accounts!A92,Transactions!A:A,"&lt;01/2/13",Transactions!A:A,"&gt;31/12/12")</f>
        <v>0</v>
      </c>
      <c r="G92" s="2">
        <f>SUMIFS(Transactions!F:F,Transactions!D:D,Accounts!A92,Transactions!A:A,"&lt;01/3/13",Transactions!A:A,"&gt;31/1/13")</f>
        <v>0</v>
      </c>
      <c r="H92" s="2">
        <f>SUMIFS(Transactions!F:F,Transactions!D:D,Accounts!A92,Transactions!A:A,"&lt;01/4/13",Transactions!A:A,"&gt;28/2/13")</f>
        <v>0</v>
      </c>
      <c r="I92" s="2">
        <f>SUMIFS(Transactions!F:F,Transactions!D:D,Accounts!A92,Transactions!A:A,"&lt;01/5/13",Transactions!A:A,"&gt;31/3/13")</f>
        <v>0</v>
      </c>
      <c r="J92" s="2">
        <f>SUMIFS(Transactions!F:F,Transactions!D:D,Accounts!A92,Transactions!A:A,"&lt;01/6/13",Transactions!A:A,"&gt;30/4/13")</f>
        <v>0</v>
      </c>
      <c r="K92" s="2">
        <f>SUMIFS(Transactions!F:F,Transactions!D:D,Accounts!A92,Transactions!A:A,"&lt;01/7/13",Transactions!A:A,"&gt;31/5/13")</f>
        <v>0</v>
      </c>
      <c r="L92" s="2">
        <f>SUMIFS(Transactions!G:G,Transactions!E:E,Accounts!B92,Transactions!B:B,"&lt;01/7/13",Transactions!B:B,"&gt;31/5/13")</f>
        <v>0</v>
      </c>
      <c r="M92" s="2">
        <f>SUMIFS(Transactions!F:F,Transactions!D:D,Accounts!A92,Transactions!A:A,"&lt;01/09/13",Transactions!A:A,"&gt;31/7/13")</f>
        <v>0</v>
      </c>
      <c r="N92" s="2">
        <f>SUMIFS(Transactions!F:F,Transactions!D:D,Accounts!A92,Transactions!A:A,"&lt;01/10/13",Transactions!A:A,"&gt;31/8/13")</f>
        <v>0</v>
      </c>
      <c r="O92" s="2">
        <f>SUMIFS(Transactions!F:F,Transactions!D:D,Accounts!A92,Transactions!A:A,"&lt;01/11/13",Transactions!A:A,"&gt;30/9/13")</f>
        <v>0</v>
      </c>
      <c r="P92" s="2">
        <f>SUMIFS(Transactions!F:F,Transactions!D:D,Accounts!A92,Transactions!A:A,"&lt;01/12/13",Transactions!A:A,"&gt;31/10/13")</f>
        <v>0</v>
      </c>
      <c r="Q92" s="2">
        <f>SUMIFS(Transactions!F:F,Transactions!D:D,Accounts!A92,Transactions!A:A,"&lt;01/1/14",Transactions!A:A,"&gt;30/11/13")</f>
        <v>0</v>
      </c>
    </row>
    <row r="93" spans="1:17" x14ac:dyDescent="0.2">
      <c r="A93" s="76">
        <v>511</v>
      </c>
      <c r="B93" s="5" t="s">
        <v>74</v>
      </c>
      <c r="C93" s="5" t="s">
        <v>16</v>
      </c>
      <c r="E93" s="11">
        <f t="shared" si="1"/>
        <v>0</v>
      </c>
      <c r="F93" s="2">
        <f>SUMIFS(Transactions!F:F,Transactions!D:D,Accounts!A93,Transactions!A:A,"&lt;01/2/13",Transactions!A:A,"&gt;31/12/12")</f>
        <v>0</v>
      </c>
      <c r="G93" s="2">
        <f>SUMIFS(Transactions!F:F,Transactions!D:D,Accounts!A93,Transactions!A:A,"&lt;01/3/13",Transactions!A:A,"&gt;31/1/13")</f>
        <v>0</v>
      </c>
      <c r="H93" s="2">
        <f>SUMIFS(Transactions!F:F,Transactions!D:D,Accounts!A93,Transactions!A:A,"&lt;01/4/13",Transactions!A:A,"&gt;28/2/13")</f>
        <v>0</v>
      </c>
      <c r="I93" s="2">
        <f>SUMIFS(Transactions!F:F,Transactions!D:D,Accounts!A93,Transactions!A:A,"&lt;01/5/13",Transactions!A:A,"&gt;31/3/13")</f>
        <v>0</v>
      </c>
      <c r="J93" s="2">
        <f>SUMIFS(Transactions!F:F,Transactions!D:D,Accounts!A93,Transactions!A:A,"&lt;01/6/13",Transactions!A:A,"&gt;30/4/13")</f>
        <v>0</v>
      </c>
      <c r="K93" s="2">
        <f>SUMIFS(Transactions!F:F,Transactions!D:D,Accounts!A93,Transactions!A:A,"&lt;01/7/13",Transactions!A:A,"&gt;31/5/13")</f>
        <v>0</v>
      </c>
      <c r="L93" s="2">
        <f>SUMIFS(Transactions!G:G,Transactions!E:E,Accounts!B93,Transactions!B:B,"&lt;01/7/13",Transactions!B:B,"&gt;31/5/13")</f>
        <v>0</v>
      </c>
      <c r="M93" s="2">
        <f>SUMIFS(Transactions!F:F,Transactions!D:D,Accounts!A93,Transactions!A:A,"&lt;01/09/13",Transactions!A:A,"&gt;31/7/13")</f>
        <v>0</v>
      </c>
      <c r="N93" s="2">
        <f>SUMIFS(Transactions!F:F,Transactions!D:D,Accounts!A93,Transactions!A:A,"&lt;01/10/13",Transactions!A:A,"&gt;31/8/13")</f>
        <v>0</v>
      </c>
      <c r="O93" s="2">
        <f>SUMIFS(Transactions!F:F,Transactions!D:D,Accounts!A93,Transactions!A:A,"&lt;01/11/13",Transactions!A:A,"&gt;30/9/13")</f>
        <v>0</v>
      </c>
      <c r="P93" s="2">
        <f>SUMIFS(Transactions!F:F,Transactions!D:D,Accounts!A93,Transactions!A:A,"&lt;01/12/13",Transactions!A:A,"&gt;31/10/13")</f>
        <v>0</v>
      </c>
      <c r="Q93" s="2">
        <f>SUMIFS(Transactions!F:F,Transactions!D:D,Accounts!A93,Transactions!A:A,"&lt;01/1/14",Transactions!A:A,"&gt;30/11/13")</f>
        <v>0</v>
      </c>
    </row>
    <row r="94" spans="1:17" x14ac:dyDescent="0.2">
      <c r="A94" s="76">
        <v>512</v>
      </c>
      <c r="B94" s="5" t="s">
        <v>17</v>
      </c>
      <c r="C94" s="5" t="s">
        <v>16</v>
      </c>
      <c r="E94" s="11">
        <f t="shared" si="1"/>
        <v>0</v>
      </c>
      <c r="F94" s="2">
        <f>SUMIFS(Transactions!F:F,Transactions!D:D,Accounts!A94,Transactions!A:A,"&lt;01/2/13",Transactions!A:A,"&gt;31/12/12")</f>
        <v>0</v>
      </c>
      <c r="G94" s="2">
        <f>SUMIFS(Transactions!F:F,Transactions!D:D,Accounts!A94,Transactions!A:A,"&lt;01/3/13",Transactions!A:A,"&gt;31/1/13")</f>
        <v>0</v>
      </c>
      <c r="H94" s="2">
        <f>SUMIFS(Transactions!F:F,Transactions!D:D,Accounts!A94,Transactions!A:A,"&lt;01/4/13",Transactions!A:A,"&gt;28/2/13")</f>
        <v>0</v>
      </c>
      <c r="I94" s="2">
        <f>SUMIFS(Transactions!F:F,Transactions!D:D,Accounts!A94,Transactions!A:A,"&lt;01/5/13",Transactions!A:A,"&gt;31/3/13")</f>
        <v>0</v>
      </c>
      <c r="J94" s="2">
        <f>SUMIFS(Transactions!F:F,Transactions!D:D,Accounts!A94,Transactions!A:A,"&lt;01/6/13",Transactions!A:A,"&gt;30/4/13")</f>
        <v>0</v>
      </c>
      <c r="K94" s="2">
        <f>SUMIFS(Transactions!F:F,Transactions!D:D,Accounts!A94,Transactions!A:A,"&lt;01/7/13",Transactions!A:A,"&gt;31/5/13")</f>
        <v>0</v>
      </c>
      <c r="L94" s="2">
        <f>SUMIFS(Transactions!G:G,Transactions!E:E,Accounts!B94,Transactions!B:B,"&lt;01/7/13",Transactions!B:B,"&gt;31/5/13")</f>
        <v>0</v>
      </c>
      <c r="M94" s="2">
        <f>SUMIFS(Transactions!F:F,Transactions!D:D,Accounts!A94,Transactions!A:A,"&lt;01/09/13",Transactions!A:A,"&gt;31/7/13")</f>
        <v>0</v>
      </c>
      <c r="N94" s="2">
        <f>SUMIFS(Transactions!F:F,Transactions!D:D,Accounts!A94,Transactions!A:A,"&lt;01/10/13",Transactions!A:A,"&gt;31/8/13")</f>
        <v>0</v>
      </c>
      <c r="O94" s="2">
        <f>SUMIFS(Transactions!F:F,Transactions!D:D,Accounts!A94,Transactions!A:A,"&lt;01/11/13",Transactions!A:A,"&gt;30/9/13")</f>
        <v>0</v>
      </c>
      <c r="P94" s="2">
        <f>SUMIFS(Transactions!F:F,Transactions!D:D,Accounts!A94,Transactions!A:A,"&lt;01/12/13",Transactions!A:A,"&gt;31/10/13")</f>
        <v>0</v>
      </c>
      <c r="Q94" s="2">
        <f>SUMIFS(Transactions!F:F,Transactions!D:D,Accounts!A94,Transactions!A:A,"&lt;01/1/14",Transactions!A:A,"&gt;30/11/13")</f>
        <v>0</v>
      </c>
    </row>
    <row r="95" spans="1:17" x14ac:dyDescent="0.2">
      <c r="A95" s="76">
        <v>513</v>
      </c>
      <c r="C95" s="5" t="s">
        <v>16</v>
      </c>
      <c r="E95" s="11">
        <f t="shared" si="1"/>
        <v>0</v>
      </c>
      <c r="F95" s="2">
        <f>SUMIFS(Transactions!F:F,Transactions!D:D,Accounts!A95,Transactions!A:A,"&lt;01/2/13",Transactions!A:A,"&gt;31/12/12")</f>
        <v>0</v>
      </c>
      <c r="G95" s="2">
        <f>SUMIFS(Transactions!F:F,Transactions!D:D,Accounts!A95,Transactions!A:A,"&lt;01/3/13",Transactions!A:A,"&gt;31/1/13")</f>
        <v>0</v>
      </c>
      <c r="H95" s="2">
        <f>SUMIFS(Transactions!F:F,Transactions!D:D,Accounts!A95,Transactions!A:A,"&lt;01/4/13",Transactions!A:A,"&gt;28/2/13")</f>
        <v>0</v>
      </c>
      <c r="I95" s="2">
        <f>SUMIFS(Transactions!F:F,Transactions!D:D,Accounts!A95,Transactions!A:A,"&lt;01/5/13",Transactions!A:A,"&gt;31/3/13")</f>
        <v>0</v>
      </c>
      <c r="J95" s="2">
        <f>SUMIFS(Transactions!F:F,Transactions!D:D,Accounts!A95,Transactions!A:A,"&lt;01/6/13",Transactions!A:A,"&gt;30/4/13")</f>
        <v>0</v>
      </c>
      <c r="K95" s="2">
        <f>SUMIFS(Transactions!F:F,Transactions!D:D,Accounts!A95,Transactions!A:A,"&lt;01/7/13",Transactions!A:A,"&gt;31/5/13")</f>
        <v>0</v>
      </c>
      <c r="L95" s="2">
        <f>SUMIFS(Transactions!G:G,Transactions!E:E,Accounts!B95,Transactions!B:B,"&lt;01/7/13",Transactions!B:B,"&gt;31/5/13")</f>
        <v>0</v>
      </c>
      <c r="M95" s="2">
        <f>SUMIFS(Transactions!F:F,Transactions!D:D,Accounts!A95,Transactions!A:A,"&lt;01/09/13",Transactions!A:A,"&gt;31/7/13")</f>
        <v>0</v>
      </c>
      <c r="N95" s="2">
        <f>SUMIFS(Transactions!F:F,Transactions!D:D,Accounts!A95,Transactions!A:A,"&lt;01/10/13",Transactions!A:A,"&gt;31/8/13")</f>
        <v>0</v>
      </c>
      <c r="O95" s="2">
        <f>SUMIFS(Transactions!F:F,Transactions!D:D,Accounts!A95,Transactions!A:A,"&lt;01/11/13",Transactions!A:A,"&gt;30/9/13")</f>
        <v>0</v>
      </c>
      <c r="P95" s="2">
        <f>SUMIFS(Transactions!F:F,Transactions!D:D,Accounts!A95,Transactions!A:A,"&lt;01/12/13",Transactions!A:A,"&gt;31/10/13")</f>
        <v>0</v>
      </c>
      <c r="Q95" s="2">
        <f>SUMIFS(Transactions!F:F,Transactions!D:D,Accounts!A95,Transactions!A:A,"&lt;01/1/14",Transactions!A:A,"&gt;30/11/13")</f>
        <v>0</v>
      </c>
    </row>
    <row r="96" spans="1:17" x14ac:dyDescent="0.2">
      <c r="A96" s="76">
        <v>514</v>
      </c>
      <c r="C96" s="5" t="s">
        <v>16</v>
      </c>
      <c r="E96" s="11">
        <f t="shared" si="1"/>
        <v>0</v>
      </c>
      <c r="F96" s="2">
        <f>SUMIFS(Transactions!F:F,Transactions!D:D,Accounts!A96,Transactions!A:A,"&lt;01/2/13",Transactions!A:A,"&gt;31/12/12")</f>
        <v>0</v>
      </c>
      <c r="G96" s="2">
        <f>SUMIFS(Transactions!F:F,Transactions!D:D,Accounts!A96,Transactions!A:A,"&lt;01/3/13",Transactions!A:A,"&gt;31/1/13")</f>
        <v>0</v>
      </c>
      <c r="H96" s="2">
        <f>SUMIFS(Transactions!F:F,Transactions!D:D,Accounts!A96,Transactions!A:A,"&lt;01/4/13",Transactions!A:A,"&gt;28/2/13")</f>
        <v>0</v>
      </c>
      <c r="I96" s="2">
        <f>SUMIFS(Transactions!F:F,Transactions!D:D,Accounts!A96,Transactions!A:A,"&lt;01/5/13",Transactions!A:A,"&gt;31/3/13")</f>
        <v>0</v>
      </c>
      <c r="J96" s="2">
        <f>SUMIFS(Transactions!F:F,Transactions!D:D,Accounts!A96,Transactions!A:A,"&lt;01/6/13",Transactions!A:A,"&gt;30/4/13")</f>
        <v>0</v>
      </c>
      <c r="K96" s="2">
        <f>SUMIFS(Transactions!F:F,Transactions!D:D,Accounts!A96,Transactions!A:A,"&lt;01/7/13",Transactions!A:A,"&gt;31/5/13")</f>
        <v>0</v>
      </c>
      <c r="L96" s="2">
        <f>SUMIFS(Transactions!G:G,Transactions!E:E,Accounts!B96,Transactions!B:B,"&lt;01/7/13",Transactions!B:B,"&gt;31/5/13")</f>
        <v>0</v>
      </c>
      <c r="M96" s="2">
        <f>SUMIFS(Transactions!F:F,Transactions!D:D,Accounts!A96,Transactions!A:A,"&lt;01/09/13",Transactions!A:A,"&gt;31/7/13")</f>
        <v>0</v>
      </c>
      <c r="N96" s="2">
        <f>SUMIFS(Transactions!F:F,Transactions!D:D,Accounts!A96,Transactions!A:A,"&lt;01/10/13",Transactions!A:A,"&gt;31/8/13")</f>
        <v>0</v>
      </c>
      <c r="O96" s="2">
        <f>SUMIFS(Transactions!F:F,Transactions!D:D,Accounts!A96,Transactions!A:A,"&lt;01/11/13",Transactions!A:A,"&gt;30/9/13")</f>
        <v>0</v>
      </c>
      <c r="P96" s="2">
        <f>SUMIFS(Transactions!F:F,Transactions!D:D,Accounts!A96,Transactions!A:A,"&lt;01/12/13",Transactions!A:A,"&gt;31/10/13")</f>
        <v>0</v>
      </c>
      <c r="Q96" s="2">
        <f>SUMIFS(Transactions!F:F,Transactions!D:D,Accounts!A96,Transactions!A:A,"&lt;01/1/14",Transactions!A:A,"&gt;30/11/13")</f>
        <v>0</v>
      </c>
    </row>
    <row r="97" spans="1:17" x14ac:dyDescent="0.2">
      <c r="A97" s="76">
        <v>515</v>
      </c>
      <c r="C97" s="5" t="s">
        <v>16</v>
      </c>
      <c r="E97" s="11">
        <f t="shared" si="1"/>
        <v>0</v>
      </c>
      <c r="F97" s="2">
        <f>SUMIFS(Transactions!F:F,Transactions!D:D,Accounts!A97,Transactions!A:A,"&lt;01/2/13",Transactions!A:A,"&gt;31/12/12")</f>
        <v>0</v>
      </c>
      <c r="G97" s="2">
        <f>SUMIFS(Transactions!F:F,Transactions!D:D,Accounts!A97,Transactions!A:A,"&lt;01/3/13",Transactions!A:A,"&gt;31/1/13")</f>
        <v>0</v>
      </c>
      <c r="H97" s="2">
        <f>SUMIFS(Transactions!F:F,Transactions!D:D,Accounts!A97,Transactions!A:A,"&lt;01/4/13",Transactions!A:A,"&gt;28/2/13")</f>
        <v>0</v>
      </c>
      <c r="I97" s="2">
        <f>SUMIFS(Transactions!F:F,Transactions!D:D,Accounts!A97,Transactions!A:A,"&lt;01/5/13",Transactions!A:A,"&gt;31/3/13")</f>
        <v>0</v>
      </c>
      <c r="J97" s="2">
        <f>SUMIFS(Transactions!F:F,Transactions!D:D,Accounts!A97,Transactions!A:A,"&lt;01/6/13",Transactions!A:A,"&gt;30/4/13")</f>
        <v>0</v>
      </c>
      <c r="K97" s="2">
        <f>SUMIFS(Transactions!F:F,Transactions!D:D,Accounts!A97,Transactions!A:A,"&lt;01/7/13",Transactions!A:A,"&gt;31/5/13")</f>
        <v>0</v>
      </c>
      <c r="L97" s="2">
        <f>SUMIFS(Transactions!G:G,Transactions!E:E,Accounts!B97,Transactions!B:B,"&lt;01/7/13",Transactions!B:B,"&gt;31/5/13")</f>
        <v>0</v>
      </c>
      <c r="M97" s="2">
        <f>SUMIFS(Transactions!F:F,Transactions!D:D,Accounts!A97,Transactions!A:A,"&lt;01/09/13",Transactions!A:A,"&gt;31/7/13")</f>
        <v>0</v>
      </c>
      <c r="N97" s="2">
        <f>SUMIFS(Transactions!F:F,Transactions!D:D,Accounts!A97,Transactions!A:A,"&lt;01/10/13",Transactions!A:A,"&gt;31/8/13")</f>
        <v>0</v>
      </c>
      <c r="O97" s="2">
        <f>SUMIFS(Transactions!F:F,Transactions!D:D,Accounts!A97,Transactions!A:A,"&lt;01/11/13",Transactions!A:A,"&gt;30/9/13")</f>
        <v>0</v>
      </c>
      <c r="P97" s="2">
        <f>SUMIFS(Transactions!F:F,Transactions!D:D,Accounts!A97,Transactions!A:A,"&lt;01/12/13",Transactions!A:A,"&gt;31/10/13")</f>
        <v>0</v>
      </c>
      <c r="Q97" s="2">
        <f>SUMIFS(Transactions!F:F,Transactions!D:D,Accounts!A97,Transactions!A:A,"&lt;01/1/14",Transactions!A:A,"&gt;30/11/13")</f>
        <v>0</v>
      </c>
    </row>
    <row r="98" spans="1:17" x14ac:dyDescent="0.2">
      <c r="A98" s="76">
        <v>516</v>
      </c>
      <c r="C98" s="5" t="s">
        <v>16</v>
      </c>
      <c r="E98" s="11">
        <f t="shared" si="1"/>
        <v>0</v>
      </c>
      <c r="F98" s="2">
        <f>SUMIFS(Transactions!F:F,Transactions!D:D,Accounts!A98,Transactions!A:A,"&lt;01/2/13",Transactions!A:A,"&gt;31/12/12")</f>
        <v>0</v>
      </c>
      <c r="G98" s="2">
        <f>SUMIFS(Transactions!F:F,Transactions!D:D,Accounts!A98,Transactions!A:A,"&lt;01/3/13",Transactions!A:A,"&gt;31/1/13")</f>
        <v>0</v>
      </c>
      <c r="H98" s="2">
        <f>SUMIFS(Transactions!F:F,Transactions!D:D,Accounts!A98,Transactions!A:A,"&lt;01/4/13",Transactions!A:A,"&gt;28/2/13")</f>
        <v>0</v>
      </c>
      <c r="I98" s="2">
        <f>SUMIFS(Transactions!F:F,Transactions!D:D,Accounts!A98,Transactions!A:A,"&lt;01/5/13",Transactions!A:A,"&gt;31/3/13")</f>
        <v>0</v>
      </c>
      <c r="J98" s="2">
        <f>SUMIFS(Transactions!F:F,Transactions!D:D,Accounts!A98,Transactions!A:A,"&lt;01/6/13",Transactions!A:A,"&gt;30/4/13")</f>
        <v>0</v>
      </c>
      <c r="K98" s="2">
        <f>SUMIFS(Transactions!F:F,Transactions!D:D,Accounts!A98,Transactions!A:A,"&lt;01/7/13",Transactions!A:A,"&gt;31/5/13")</f>
        <v>0</v>
      </c>
      <c r="L98" s="2">
        <f>SUMIFS(Transactions!G:G,Transactions!E:E,Accounts!B98,Transactions!B:B,"&lt;01/7/13",Transactions!B:B,"&gt;31/5/13")</f>
        <v>0</v>
      </c>
      <c r="M98" s="2">
        <f>SUMIFS(Transactions!F:F,Transactions!D:D,Accounts!A98,Transactions!A:A,"&lt;01/09/13",Transactions!A:A,"&gt;31/7/13")</f>
        <v>0</v>
      </c>
      <c r="N98" s="2">
        <f>SUMIFS(Transactions!F:F,Transactions!D:D,Accounts!A98,Transactions!A:A,"&lt;01/10/13",Transactions!A:A,"&gt;31/8/13")</f>
        <v>0</v>
      </c>
      <c r="O98" s="2">
        <f>SUMIFS(Transactions!F:F,Transactions!D:D,Accounts!A98,Transactions!A:A,"&lt;01/11/13",Transactions!A:A,"&gt;30/9/13")</f>
        <v>0</v>
      </c>
      <c r="P98" s="2">
        <f>SUMIFS(Transactions!F:F,Transactions!D:D,Accounts!A98,Transactions!A:A,"&lt;01/12/13",Transactions!A:A,"&gt;31/10/13")</f>
        <v>0</v>
      </c>
      <c r="Q98" s="2">
        <f>SUMIFS(Transactions!F:F,Transactions!D:D,Accounts!A98,Transactions!A:A,"&lt;01/1/14",Transactions!A:A,"&gt;30/11/13")</f>
        <v>0</v>
      </c>
    </row>
    <row r="99" spans="1:17" x14ac:dyDescent="0.2">
      <c r="A99" s="76">
        <v>517</v>
      </c>
      <c r="C99" s="5" t="s">
        <v>16</v>
      </c>
      <c r="E99" s="11">
        <f t="shared" si="1"/>
        <v>0</v>
      </c>
      <c r="F99" s="2">
        <f>SUMIFS(Transactions!F:F,Transactions!D:D,Accounts!A99,Transactions!A:A,"&lt;01/2/13",Transactions!A:A,"&gt;31/12/12")</f>
        <v>0</v>
      </c>
      <c r="G99" s="2">
        <f>SUMIFS(Transactions!F:F,Transactions!D:D,Accounts!A99,Transactions!A:A,"&lt;01/3/13",Transactions!A:A,"&gt;31/1/13")</f>
        <v>0</v>
      </c>
      <c r="H99" s="2">
        <f>SUMIFS(Transactions!F:F,Transactions!D:D,Accounts!A99,Transactions!A:A,"&lt;01/4/13",Transactions!A:A,"&gt;28/2/13")</f>
        <v>0</v>
      </c>
      <c r="I99" s="2">
        <f>SUMIFS(Transactions!F:F,Transactions!D:D,Accounts!A99,Transactions!A:A,"&lt;01/5/13",Transactions!A:A,"&gt;31/3/13")</f>
        <v>0</v>
      </c>
      <c r="J99" s="2">
        <f>SUMIFS(Transactions!F:F,Transactions!D:D,Accounts!A99,Transactions!A:A,"&lt;01/6/13",Transactions!A:A,"&gt;30/4/13")</f>
        <v>0</v>
      </c>
      <c r="K99" s="2">
        <f>SUMIFS(Transactions!F:F,Transactions!D:D,Accounts!A99,Transactions!A:A,"&lt;01/7/13",Transactions!A:A,"&gt;31/5/13")</f>
        <v>0</v>
      </c>
      <c r="L99" s="2">
        <f>SUMIFS(Transactions!G:G,Transactions!E:E,Accounts!B99,Transactions!B:B,"&lt;01/7/13",Transactions!B:B,"&gt;31/5/13")</f>
        <v>0</v>
      </c>
      <c r="M99" s="2">
        <f>SUMIFS(Transactions!F:F,Transactions!D:D,Accounts!A99,Transactions!A:A,"&lt;01/09/13",Transactions!A:A,"&gt;31/7/13")</f>
        <v>0</v>
      </c>
      <c r="N99" s="2">
        <f>SUMIFS(Transactions!F:F,Transactions!D:D,Accounts!A99,Transactions!A:A,"&lt;01/10/13",Transactions!A:A,"&gt;31/8/13")</f>
        <v>0</v>
      </c>
      <c r="O99" s="2">
        <f>SUMIFS(Transactions!F:F,Transactions!D:D,Accounts!A99,Transactions!A:A,"&lt;01/11/13",Transactions!A:A,"&gt;30/9/13")</f>
        <v>0</v>
      </c>
      <c r="P99" s="2">
        <f>SUMIFS(Transactions!F:F,Transactions!D:D,Accounts!A99,Transactions!A:A,"&lt;01/12/13",Transactions!A:A,"&gt;31/10/13")</f>
        <v>0</v>
      </c>
      <c r="Q99" s="2">
        <f>SUMIFS(Transactions!F:F,Transactions!D:D,Accounts!A99,Transactions!A:A,"&lt;01/1/14",Transactions!A:A,"&gt;30/11/13")</f>
        <v>0</v>
      </c>
    </row>
    <row r="100" spans="1:17" x14ac:dyDescent="0.2">
      <c r="A100" s="76">
        <v>518</v>
      </c>
      <c r="C100" s="5" t="s">
        <v>16</v>
      </c>
      <c r="E100" s="11">
        <f t="shared" si="1"/>
        <v>0</v>
      </c>
      <c r="F100" s="2">
        <f>SUMIFS(Transactions!F:F,Transactions!D:D,Accounts!A100,Transactions!A:A,"&lt;01/2/13",Transactions!A:A,"&gt;31/12/12")</f>
        <v>0</v>
      </c>
      <c r="G100" s="2">
        <f>SUMIFS(Transactions!F:F,Transactions!D:D,Accounts!A100,Transactions!A:A,"&lt;01/3/13",Transactions!A:A,"&gt;31/1/13")</f>
        <v>0</v>
      </c>
      <c r="H100" s="2">
        <f>SUMIFS(Transactions!F:F,Transactions!D:D,Accounts!A100,Transactions!A:A,"&lt;01/4/13",Transactions!A:A,"&gt;28/2/13")</f>
        <v>0</v>
      </c>
      <c r="I100" s="2">
        <f>SUMIFS(Transactions!F:F,Transactions!D:D,Accounts!A100,Transactions!A:A,"&lt;01/5/13",Transactions!A:A,"&gt;31/3/13")</f>
        <v>0</v>
      </c>
      <c r="J100" s="2">
        <f>SUMIFS(Transactions!F:F,Transactions!D:D,Accounts!A100,Transactions!A:A,"&lt;01/6/13",Transactions!A:A,"&gt;30/4/13")</f>
        <v>0</v>
      </c>
      <c r="K100" s="2">
        <f>SUMIFS(Transactions!F:F,Transactions!D:D,Accounts!A100,Transactions!A:A,"&lt;01/7/13",Transactions!A:A,"&gt;31/5/13")</f>
        <v>0</v>
      </c>
      <c r="L100" s="2">
        <f>SUMIFS(Transactions!G:G,Transactions!E:E,Accounts!B100,Transactions!B:B,"&lt;01/7/13",Transactions!B:B,"&gt;31/5/13")</f>
        <v>0</v>
      </c>
      <c r="M100" s="2">
        <f>SUMIFS(Transactions!F:F,Transactions!D:D,Accounts!A100,Transactions!A:A,"&lt;01/09/13",Transactions!A:A,"&gt;31/7/13")</f>
        <v>0</v>
      </c>
      <c r="N100" s="2">
        <f>SUMIFS(Transactions!F:F,Transactions!D:D,Accounts!A100,Transactions!A:A,"&lt;01/10/13",Transactions!A:A,"&gt;31/8/13")</f>
        <v>0</v>
      </c>
      <c r="O100" s="2">
        <f>SUMIFS(Transactions!F:F,Transactions!D:D,Accounts!A100,Transactions!A:A,"&lt;01/11/13",Transactions!A:A,"&gt;30/9/13")</f>
        <v>0</v>
      </c>
      <c r="P100" s="2">
        <f>SUMIFS(Transactions!F:F,Transactions!D:D,Accounts!A100,Transactions!A:A,"&lt;01/12/13",Transactions!A:A,"&gt;31/10/13")</f>
        <v>0</v>
      </c>
      <c r="Q100" s="2">
        <f>SUMIFS(Transactions!F:F,Transactions!D:D,Accounts!A100,Transactions!A:A,"&lt;01/1/14",Transactions!A:A,"&gt;30/11/13")</f>
        <v>0</v>
      </c>
    </row>
    <row r="101" spans="1:17" x14ac:dyDescent="0.2">
      <c r="A101" s="76">
        <v>519</v>
      </c>
      <c r="C101" s="5" t="s">
        <v>16</v>
      </c>
      <c r="E101" s="11">
        <f t="shared" si="1"/>
        <v>0</v>
      </c>
      <c r="F101" s="2">
        <f>SUMIFS(Transactions!F:F,Transactions!D:D,Accounts!A101,Transactions!A:A,"&lt;01/2/13",Transactions!A:A,"&gt;31/12/12")</f>
        <v>0</v>
      </c>
      <c r="G101" s="2">
        <f>SUMIFS(Transactions!F:F,Transactions!D:D,Accounts!A101,Transactions!A:A,"&lt;01/3/13",Transactions!A:A,"&gt;31/1/13")</f>
        <v>0</v>
      </c>
      <c r="H101" s="2">
        <f>SUMIFS(Transactions!F:F,Transactions!D:D,Accounts!A101,Transactions!A:A,"&lt;01/4/13",Transactions!A:A,"&gt;28/2/13")</f>
        <v>0</v>
      </c>
      <c r="I101" s="2">
        <f>SUMIFS(Transactions!F:F,Transactions!D:D,Accounts!A101,Transactions!A:A,"&lt;01/5/13",Transactions!A:A,"&gt;31/3/13")</f>
        <v>0</v>
      </c>
      <c r="J101" s="2">
        <f>SUMIFS(Transactions!F:F,Transactions!D:D,Accounts!A101,Transactions!A:A,"&lt;01/6/13",Transactions!A:A,"&gt;30/4/13")</f>
        <v>0</v>
      </c>
      <c r="K101" s="2">
        <f>SUMIFS(Transactions!F:F,Transactions!D:D,Accounts!A101,Transactions!A:A,"&lt;01/7/13",Transactions!A:A,"&gt;31/5/13")</f>
        <v>0</v>
      </c>
      <c r="L101" s="2">
        <f>SUMIFS(Transactions!G:G,Transactions!E:E,Accounts!B101,Transactions!B:B,"&lt;01/7/13",Transactions!B:B,"&gt;31/5/13")</f>
        <v>0</v>
      </c>
      <c r="M101" s="2">
        <f>SUMIFS(Transactions!F:F,Transactions!D:D,Accounts!A101,Transactions!A:A,"&lt;01/09/13",Transactions!A:A,"&gt;31/7/13")</f>
        <v>0</v>
      </c>
      <c r="N101" s="2">
        <f>SUMIFS(Transactions!F:F,Transactions!D:D,Accounts!A101,Transactions!A:A,"&lt;01/10/13",Transactions!A:A,"&gt;31/8/13")</f>
        <v>0</v>
      </c>
      <c r="O101" s="2">
        <f>SUMIFS(Transactions!F:F,Transactions!D:D,Accounts!A101,Transactions!A:A,"&lt;01/11/13",Transactions!A:A,"&gt;30/9/13")</f>
        <v>0</v>
      </c>
      <c r="P101" s="2">
        <f>SUMIFS(Transactions!F:F,Transactions!D:D,Accounts!A101,Transactions!A:A,"&lt;01/12/13",Transactions!A:A,"&gt;31/10/13")</f>
        <v>0</v>
      </c>
      <c r="Q101" s="2">
        <f>SUMIFS(Transactions!F:F,Transactions!D:D,Accounts!A101,Transactions!A:A,"&lt;01/1/14",Transactions!A:A,"&gt;30/11/13")</f>
        <v>0</v>
      </c>
    </row>
    <row r="102" spans="1:17" x14ac:dyDescent="0.2">
      <c r="B102" s="45" t="s">
        <v>95</v>
      </c>
      <c r="E102" s="11">
        <f t="shared" si="1"/>
        <v>0</v>
      </c>
      <c r="F102" s="2">
        <f>SUMIFS(Transactions!F:F,Transactions!D:D,Accounts!A102,Transactions!A:A,"&lt;01/2/13",Transactions!A:A,"&gt;31/12/12")</f>
        <v>0</v>
      </c>
      <c r="G102" s="2">
        <f>SUMIFS(Transactions!F:F,Transactions!D:D,Accounts!A102,Transactions!A:A,"&lt;01/3/13",Transactions!A:A,"&gt;31/1/13")</f>
        <v>0</v>
      </c>
      <c r="H102" s="2">
        <f>SUMIFS(Transactions!F:F,Transactions!D:D,Accounts!A102,Transactions!A:A,"&lt;01/4/13",Transactions!A:A,"&gt;28/2/13")</f>
        <v>0</v>
      </c>
      <c r="I102" s="2">
        <f>SUMIFS(Transactions!F:F,Transactions!D:D,Accounts!A102,Transactions!A:A,"&lt;01/5/13",Transactions!A:A,"&gt;31/3/13")</f>
        <v>0</v>
      </c>
      <c r="J102" s="2">
        <f>SUMIFS(Transactions!F:F,Transactions!D:D,Accounts!A102,Transactions!A:A,"&lt;01/6/13",Transactions!A:A,"&gt;30/4/13")</f>
        <v>0</v>
      </c>
      <c r="K102" s="2">
        <f>SUMIFS(Transactions!F:F,Transactions!D:D,Accounts!A102,Transactions!A:A,"&lt;01/7/13",Transactions!A:A,"&gt;31/5/13")</f>
        <v>0</v>
      </c>
      <c r="L102" s="2">
        <f>SUMIFS(Transactions!G:G,Transactions!E:E,Accounts!B102,Transactions!B:B,"&lt;01/7/13",Transactions!B:B,"&gt;31/5/13")</f>
        <v>0</v>
      </c>
      <c r="M102" s="2">
        <f>SUMIFS(Transactions!F:F,Transactions!D:D,Accounts!A102,Transactions!A:A,"&lt;01/09/13",Transactions!A:A,"&gt;31/7/13")</f>
        <v>0</v>
      </c>
      <c r="N102" s="2">
        <f>SUMIFS(Transactions!F:F,Transactions!D:D,Accounts!A102,Transactions!A:A,"&lt;01/10/13",Transactions!A:A,"&gt;31/8/13")</f>
        <v>0</v>
      </c>
      <c r="O102" s="2">
        <f>SUMIFS(Transactions!F:F,Transactions!D:D,Accounts!A102,Transactions!A:A,"&lt;01/11/13",Transactions!A:A,"&gt;30/9/13")</f>
        <v>0</v>
      </c>
      <c r="P102" s="2">
        <f>SUMIFS(Transactions!F:F,Transactions!D:D,Accounts!A102,Transactions!A:A,"&lt;01/12/13",Transactions!A:A,"&gt;31/10/13")</f>
        <v>0</v>
      </c>
      <c r="Q102" s="2">
        <f>SUMIFS(Transactions!F:F,Transactions!D:D,Accounts!A102,Transactions!A:A,"&lt;01/1/14",Transactions!A:A,"&gt;30/11/13")</f>
        <v>0</v>
      </c>
    </row>
    <row r="103" spans="1:17" x14ac:dyDescent="0.2">
      <c r="A103" s="76">
        <v>521</v>
      </c>
      <c r="C103" s="5" t="s">
        <v>16</v>
      </c>
      <c r="E103" s="11">
        <f t="shared" si="1"/>
        <v>0</v>
      </c>
      <c r="F103" s="2">
        <f>SUMIFS(Transactions!F:F,Transactions!D:D,Accounts!A103,Transactions!A:A,"&lt;01/2/13",Transactions!A:A,"&gt;31/12/12")</f>
        <v>0</v>
      </c>
      <c r="G103" s="2">
        <f>SUMIFS(Transactions!F:F,Transactions!D:D,Accounts!A103,Transactions!A:A,"&lt;01/3/13",Transactions!A:A,"&gt;31/1/13")</f>
        <v>0</v>
      </c>
      <c r="H103" s="2">
        <f>SUMIFS(Transactions!F:F,Transactions!D:D,Accounts!A103,Transactions!A:A,"&lt;01/4/13",Transactions!A:A,"&gt;28/2/13")</f>
        <v>0</v>
      </c>
      <c r="I103" s="2">
        <f>SUMIFS(Transactions!F:F,Transactions!D:D,Accounts!A103,Transactions!A:A,"&lt;01/5/13",Transactions!A:A,"&gt;31/3/13")</f>
        <v>0</v>
      </c>
      <c r="J103" s="2">
        <f>SUMIFS(Transactions!F:F,Transactions!D:D,Accounts!A103,Transactions!A:A,"&lt;01/6/13",Transactions!A:A,"&gt;30/4/13")</f>
        <v>0</v>
      </c>
      <c r="K103" s="2">
        <f>SUMIFS(Transactions!F:F,Transactions!D:D,Accounts!A103,Transactions!A:A,"&lt;01/7/13",Transactions!A:A,"&gt;31/5/13")</f>
        <v>0</v>
      </c>
      <c r="L103" s="2">
        <f>SUMIFS(Transactions!G:G,Transactions!E:E,Accounts!B103,Transactions!B:B,"&lt;01/7/13",Transactions!B:B,"&gt;31/5/13")</f>
        <v>0</v>
      </c>
      <c r="M103" s="2">
        <f>SUMIFS(Transactions!F:F,Transactions!D:D,Accounts!A103,Transactions!A:A,"&lt;01/09/13",Transactions!A:A,"&gt;31/7/13")</f>
        <v>0</v>
      </c>
      <c r="N103" s="2">
        <f>SUMIFS(Transactions!F:F,Transactions!D:D,Accounts!A103,Transactions!A:A,"&lt;01/10/13",Transactions!A:A,"&gt;31/8/13")</f>
        <v>0</v>
      </c>
      <c r="O103" s="2">
        <f>SUMIFS(Transactions!F:F,Transactions!D:D,Accounts!A103,Transactions!A:A,"&lt;01/11/13",Transactions!A:A,"&gt;30/9/13")</f>
        <v>0</v>
      </c>
      <c r="P103" s="2">
        <f>SUMIFS(Transactions!F:F,Transactions!D:D,Accounts!A103,Transactions!A:A,"&lt;01/12/13",Transactions!A:A,"&gt;31/10/13")</f>
        <v>0</v>
      </c>
      <c r="Q103" s="2">
        <f>SUMIFS(Transactions!F:F,Transactions!D:D,Accounts!A103,Transactions!A:A,"&lt;01/1/14",Transactions!A:A,"&gt;30/11/13")</f>
        <v>0</v>
      </c>
    </row>
    <row r="104" spans="1:17" x14ac:dyDescent="0.2">
      <c r="A104" s="76">
        <v>522</v>
      </c>
      <c r="C104" s="5" t="s">
        <v>16</v>
      </c>
      <c r="E104" s="11">
        <f t="shared" si="1"/>
        <v>0</v>
      </c>
      <c r="F104" s="2">
        <f>SUMIFS(Transactions!F:F,Transactions!D:D,Accounts!A104,Transactions!A:A,"&lt;01/2/13",Transactions!A:A,"&gt;31/12/12")</f>
        <v>0</v>
      </c>
      <c r="G104" s="2">
        <f>SUMIFS(Transactions!F:F,Transactions!D:D,Accounts!A104,Transactions!A:A,"&lt;01/3/13",Transactions!A:A,"&gt;31/1/13")</f>
        <v>0</v>
      </c>
      <c r="H104" s="2">
        <f>SUMIFS(Transactions!F:F,Transactions!D:D,Accounts!A104,Transactions!A:A,"&lt;01/4/13",Transactions!A:A,"&gt;28/2/13")</f>
        <v>0</v>
      </c>
      <c r="I104" s="2">
        <f>SUMIFS(Transactions!F:F,Transactions!D:D,Accounts!A104,Transactions!A:A,"&lt;01/5/13",Transactions!A:A,"&gt;31/3/13")</f>
        <v>0</v>
      </c>
      <c r="J104" s="2">
        <f>SUMIFS(Transactions!F:F,Transactions!D:D,Accounts!A104,Transactions!A:A,"&lt;01/6/13",Transactions!A:A,"&gt;30/4/13")</f>
        <v>0</v>
      </c>
      <c r="K104" s="2">
        <f>SUMIFS(Transactions!F:F,Transactions!D:D,Accounts!A104,Transactions!A:A,"&lt;01/7/13",Transactions!A:A,"&gt;31/5/13")</f>
        <v>0</v>
      </c>
      <c r="L104" s="2">
        <f>SUMIFS(Transactions!G:G,Transactions!E:E,Accounts!B104,Transactions!B:B,"&lt;01/7/13",Transactions!B:B,"&gt;31/5/13")</f>
        <v>0</v>
      </c>
      <c r="M104" s="2">
        <f>SUMIFS(Transactions!F:F,Transactions!D:D,Accounts!A104,Transactions!A:A,"&lt;01/09/13",Transactions!A:A,"&gt;31/7/13")</f>
        <v>0</v>
      </c>
      <c r="N104" s="2">
        <f>SUMIFS(Transactions!F:F,Transactions!D:D,Accounts!A104,Transactions!A:A,"&lt;01/10/13",Transactions!A:A,"&gt;31/8/13")</f>
        <v>0</v>
      </c>
      <c r="O104" s="2">
        <f>SUMIFS(Transactions!F:F,Transactions!D:D,Accounts!A104,Transactions!A:A,"&lt;01/11/13",Transactions!A:A,"&gt;30/9/13")</f>
        <v>0</v>
      </c>
      <c r="P104" s="2">
        <f>SUMIFS(Transactions!F:F,Transactions!D:D,Accounts!A104,Transactions!A:A,"&lt;01/12/13",Transactions!A:A,"&gt;31/10/13")</f>
        <v>0</v>
      </c>
      <c r="Q104" s="2">
        <f>SUMIFS(Transactions!F:F,Transactions!D:D,Accounts!A104,Transactions!A:A,"&lt;01/1/14",Transactions!A:A,"&gt;30/11/13")</f>
        <v>0</v>
      </c>
    </row>
    <row r="105" spans="1:17" x14ac:dyDescent="0.2">
      <c r="A105" s="76">
        <v>523</v>
      </c>
      <c r="C105" s="5" t="s">
        <v>16</v>
      </c>
      <c r="E105" s="11">
        <f t="shared" si="1"/>
        <v>0</v>
      </c>
      <c r="F105" s="2">
        <f>SUMIFS(Transactions!F:F,Transactions!D:D,Accounts!A105,Transactions!A:A,"&lt;01/2/13",Transactions!A:A,"&gt;31/12/12")</f>
        <v>0</v>
      </c>
      <c r="G105" s="2">
        <f>SUMIFS(Transactions!F:F,Transactions!D:D,Accounts!A105,Transactions!A:A,"&lt;01/3/13",Transactions!A:A,"&gt;31/1/13")</f>
        <v>0</v>
      </c>
      <c r="H105" s="2">
        <f>SUMIFS(Transactions!F:F,Transactions!D:D,Accounts!A105,Transactions!A:A,"&lt;01/4/13",Transactions!A:A,"&gt;28/2/13")</f>
        <v>0</v>
      </c>
      <c r="I105" s="2">
        <f>SUMIFS(Transactions!F:F,Transactions!D:D,Accounts!A105,Transactions!A:A,"&lt;01/5/13",Transactions!A:A,"&gt;31/3/13")</f>
        <v>0</v>
      </c>
      <c r="J105" s="2">
        <f>SUMIFS(Transactions!F:F,Transactions!D:D,Accounts!A105,Transactions!A:A,"&lt;01/6/13",Transactions!A:A,"&gt;30/4/13")</f>
        <v>0</v>
      </c>
      <c r="K105" s="2">
        <f>SUMIFS(Transactions!F:F,Transactions!D:D,Accounts!A105,Transactions!A:A,"&lt;01/7/13",Transactions!A:A,"&gt;31/5/13")</f>
        <v>0</v>
      </c>
      <c r="L105" s="2">
        <f>SUMIFS(Transactions!G:G,Transactions!E:E,Accounts!B105,Transactions!B:B,"&lt;01/7/13",Transactions!B:B,"&gt;31/5/13")</f>
        <v>0</v>
      </c>
      <c r="M105" s="2">
        <f>SUMIFS(Transactions!F:F,Transactions!D:D,Accounts!A105,Transactions!A:A,"&lt;01/09/13",Transactions!A:A,"&gt;31/7/13")</f>
        <v>0</v>
      </c>
      <c r="N105" s="2">
        <f>SUMIFS(Transactions!F:F,Transactions!D:D,Accounts!A105,Transactions!A:A,"&lt;01/10/13",Transactions!A:A,"&gt;31/8/13")</f>
        <v>0</v>
      </c>
      <c r="O105" s="2">
        <f>SUMIFS(Transactions!F:F,Transactions!D:D,Accounts!A105,Transactions!A:A,"&lt;01/11/13",Transactions!A:A,"&gt;30/9/13")</f>
        <v>0</v>
      </c>
      <c r="P105" s="2">
        <f>SUMIFS(Transactions!F:F,Transactions!D:D,Accounts!A105,Transactions!A:A,"&lt;01/12/13",Transactions!A:A,"&gt;31/10/13")</f>
        <v>0</v>
      </c>
      <c r="Q105" s="2">
        <f>SUMIFS(Transactions!F:F,Transactions!D:D,Accounts!A105,Transactions!A:A,"&lt;01/1/14",Transactions!A:A,"&gt;30/11/13")</f>
        <v>0</v>
      </c>
    </row>
    <row r="106" spans="1:17" x14ac:dyDescent="0.2">
      <c r="A106" s="76">
        <v>524</v>
      </c>
      <c r="C106" s="5" t="s">
        <v>16</v>
      </c>
      <c r="E106" s="11">
        <f t="shared" si="1"/>
        <v>0</v>
      </c>
      <c r="F106" s="2">
        <f>SUMIFS(Transactions!F:F,Transactions!D:D,Accounts!A106,Transactions!A:A,"&lt;01/2/13",Transactions!A:A,"&gt;31/12/12")</f>
        <v>0</v>
      </c>
      <c r="G106" s="2">
        <f>SUMIFS(Transactions!F:F,Transactions!D:D,Accounts!A106,Transactions!A:A,"&lt;01/3/13",Transactions!A:A,"&gt;31/1/13")</f>
        <v>0</v>
      </c>
      <c r="H106" s="2">
        <f>SUMIFS(Transactions!F:F,Transactions!D:D,Accounts!A106,Transactions!A:A,"&lt;01/4/13",Transactions!A:A,"&gt;28/2/13")</f>
        <v>0</v>
      </c>
      <c r="I106" s="2">
        <f>SUMIFS(Transactions!F:F,Transactions!D:D,Accounts!A106,Transactions!A:A,"&lt;01/5/13",Transactions!A:A,"&gt;31/3/13")</f>
        <v>0</v>
      </c>
      <c r="J106" s="2">
        <f>SUMIFS(Transactions!F:F,Transactions!D:D,Accounts!A106,Transactions!A:A,"&lt;01/6/13",Transactions!A:A,"&gt;30/4/13")</f>
        <v>0</v>
      </c>
      <c r="K106" s="2">
        <f>SUMIFS(Transactions!F:F,Transactions!D:D,Accounts!A106,Transactions!A:A,"&lt;01/7/13",Transactions!A:A,"&gt;31/5/13")</f>
        <v>0</v>
      </c>
      <c r="L106" s="2">
        <f>SUMIFS(Transactions!G:G,Transactions!E:E,Accounts!B106,Transactions!B:B,"&lt;01/7/13",Transactions!B:B,"&gt;31/5/13")</f>
        <v>0</v>
      </c>
      <c r="M106" s="2">
        <f>SUMIFS(Transactions!F:F,Transactions!D:D,Accounts!A106,Transactions!A:A,"&lt;01/09/13",Transactions!A:A,"&gt;31/7/13")</f>
        <v>0</v>
      </c>
      <c r="N106" s="2">
        <f>SUMIFS(Transactions!F:F,Transactions!D:D,Accounts!A106,Transactions!A:A,"&lt;01/10/13",Transactions!A:A,"&gt;31/8/13")</f>
        <v>0</v>
      </c>
      <c r="O106" s="2">
        <f>SUMIFS(Transactions!F:F,Transactions!D:D,Accounts!A106,Transactions!A:A,"&lt;01/11/13",Transactions!A:A,"&gt;30/9/13")</f>
        <v>0</v>
      </c>
      <c r="P106" s="2">
        <f>SUMIFS(Transactions!F:F,Transactions!D:D,Accounts!A106,Transactions!A:A,"&lt;01/12/13",Transactions!A:A,"&gt;31/10/13")</f>
        <v>0</v>
      </c>
      <c r="Q106" s="2">
        <f>SUMIFS(Transactions!F:F,Transactions!D:D,Accounts!A106,Transactions!A:A,"&lt;01/1/14",Transactions!A:A,"&gt;30/11/13")</f>
        <v>0</v>
      </c>
    </row>
    <row r="107" spans="1:17" x14ac:dyDescent="0.2">
      <c r="A107" s="76">
        <v>525</v>
      </c>
      <c r="C107" s="5" t="s">
        <v>16</v>
      </c>
      <c r="E107" s="11">
        <f t="shared" si="1"/>
        <v>0</v>
      </c>
      <c r="F107" s="2">
        <f>SUMIFS(Transactions!F:F,Transactions!D:D,Accounts!A107,Transactions!A:A,"&lt;01/2/13",Transactions!A:A,"&gt;31/12/12")</f>
        <v>0</v>
      </c>
      <c r="G107" s="2">
        <f>SUMIFS(Transactions!F:F,Transactions!D:D,Accounts!A107,Transactions!A:A,"&lt;01/3/13",Transactions!A:A,"&gt;31/1/13")</f>
        <v>0</v>
      </c>
      <c r="H107" s="2">
        <f>SUMIFS(Transactions!F:F,Transactions!D:D,Accounts!A107,Transactions!A:A,"&lt;01/4/13",Transactions!A:A,"&gt;28/2/13")</f>
        <v>0</v>
      </c>
      <c r="I107" s="2">
        <f>SUMIFS(Transactions!F:F,Transactions!D:D,Accounts!A107,Transactions!A:A,"&lt;01/5/13",Transactions!A:A,"&gt;31/3/13")</f>
        <v>0</v>
      </c>
      <c r="J107" s="2">
        <f>SUMIFS(Transactions!F:F,Transactions!D:D,Accounts!A107,Transactions!A:A,"&lt;01/6/13",Transactions!A:A,"&gt;30/4/13")</f>
        <v>0</v>
      </c>
      <c r="K107" s="2">
        <f>SUMIFS(Transactions!F:F,Transactions!D:D,Accounts!A107,Transactions!A:A,"&lt;01/7/13",Transactions!A:A,"&gt;31/5/13")</f>
        <v>0</v>
      </c>
      <c r="L107" s="2">
        <f>SUMIFS(Transactions!G:G,Transactions!E:E,Accounts!B107,Transactions!B:B,"&lt;01/7/13",Transactions!B:B,"&gt;31/5/13")</f>
        <v>0</v>
      </c>
      <c r="M107" s="2">
        <f>SUMIFS(Transactions!F:F,Transactions!D:D,Accounts!A107,Transactions!A:A,"&lt;01/09/13",Transactions!A:A,"&gt;31/7/13")</f>
        <v>0</v>
      </c>
      <c r="N107" s="2">
        <f>SUMIFS(Transactions!F:F,Transactions!D:D,Accounts!A107,Transactions!A:A,"&lt;01/10/13",Transactions!A:A,"&gt;31/8/13")</f>
        <v>0</v>
      </c>
      <c r="O107" s="2">
        <f>SUMIFS(Transactions!F:F,Transactions!D:D,Accounts!A107,Transactions!A:A,"&lt;01/11/13",Transactions!A:A,"&gt;30/9/13")</f>
        <v>0</v>
      </c>
      <c r="P107" s="2">
        <f>SUMIFS(Transactions!F:F,Transactions!D:D,Accounts!A107,Transactions!A:A,"&lt;01/12/13",Transactions!A:A,"&gt;31/10/13")</f>
        <v>0</v>
      </c>
      <c r="Q107" s="2">
        <f>SUMIFS(Transactions!F:F,Transactions!D:D,Accounts!A107,Transactions!A:A,"&lt;01/1/14",Transactions!A:A,"&gt;30/11/13")</f>
        <v>0</v>
      </c>
    </row>
    <row r="108" spans="1:17" x14ac:dyDescent="0.2">
      <c r="A108" s="76">
        <v>526</v>
      </c>
      <c r="B108" s="47"/>
      <c r="C108" s="5" t="s">
        <v>16</v>
      </c>
      <c r="E108" s="11">
        <f t="shared" si="1"/>
        <v>0</v>
      </c>
      <c r="F108" s="2">
        <f>SUMIFS(Transactions!F:F,Transactions!D:D,Accounts!A108,Transactions!A:A,"&lt;01/2/13",Transactions!A:A,"&gt;31/12/12")</f>
        <v>0</v>
      </c>
      <c r="G108" s="2">
        <f>SUMIFS(Transactions!F:F,Transactions!D:D,Accounts!A108,Transactions!A:A,"&lt;01/3/13",Transactions!A:A,"&gt;31/1/13")</f>
        <v>0</v>
      </c>
      <c r="H108" s="2">
        <f>SUMIFS(Transactions!F:F,Transactions!D:D,Accounts!A108,Transactions!A:A,"&lt;01/4/13",Transactions!A:A,"&gt;28/2/13")</f>
        <v>0</v>
      </c>
      <c r="I108" s="2">
        <f>SUMIFS(Transactions!F:F,Transactions!D:D,Accounts!A108,Transactions!A:A,"&lt;01/5/13",Transactions!A:A,"&gt;31/3/13")</f>
        <v>0</v>
      </c>
      <c r="J108" s="2">
        <f>SUMIFS(Transactions!F:F,Transactions!D:D,Accounts!A108,Transactions!A:A,"&lt;01/6/13",Transactions!A:A,"&gt;30/4/13")</f>
        <v>0</v>
      </c>
      <c r="K108" s="2">
        <f>SUMIFS(Transactions!F:F,Transactions!D:D,Accounts!A108,Transactions!A:A,"&lt;01/7/13",Transactions!A:A,"&gt;31/5/13")</f>
        <v>0</v>
      </c>
      <c r="L108" s="2">
        <f>SUMIFS(Transactions!G:G,Transactions!E:E,Accounts!B108,Transactions!B:B,"&lt;01/7/13",Transactions!B:B,"&gt;31/5/13")</f>
        <v>0</v>
      </c>
      <c r="M108" s="2">
        <f>SUMIFS(Transactions!F:F,Transactions!D:D,Accounts!A108,Transactions!A:A,"&lt;01/09/13",Transactions!A:A,"&gt;31/7/13")</f>
        <v>0</v>
      </c>
      <c r="N108" s="2">
        <f>SUMIFS(Transactions!F:F,Transactions!D:D,Accounts!A108,Transactions!A:A,"&lt;01/10/13",Transactions!A:A,"&gt;31/8/13")</f>
        <v>0</v>
      </c>
      <c r="O108" s="2">
        <f>SUMIFS(Transactions!F:F,Transactions!D:D,Accounts!A108,Transactions!A:A,"&lt;01/11/13",Transactions!A:A,"&gt;30/9/13")</f>
        <v>0</v>
      </c>
      <c r="P108" s="2">
        <f>SUMIFS(Transactions!F:F,Transactions!D:D,Accounts!A108,Transactions!A:A,"&lt;01/12/13",Transactions!A:A,"&gt;31/10/13")</f>
        <v>0</v>
      </c>
      <c r="Q108" s="2">
        <f>SUMIFS(Transactions!F:F,Transactions!D:D,Accounts!A108,Transactions!A:A,"&lt;01/1/14",Transactions!A:A,"&gt;30/11/13")</f>
        <v>0</v>
      </c>
    </row>
    <row r="109" spans="1:17" x14ac:dyDescent="0.2">
      <c r="A109" s="76">
        <v>527</v>
      </c>
      <c r="C109" s="5" t="s">
        <v>16</v>
      </c>
      <c r="E109" s="11">
        <f t="shared" si="1"/>
        <v>0</v>
      </c>
      <c r="F109" s="2">
        <f>SUMIFS(Transactions!F:F,Transactions!D:D,Accounts!A109,Transactions!A:A,"&lt;01/2/13",Transactions!A:A,"&gt;31/12/12")</f>
        <v>0</v>
      </c>
      <c r="G109" s="2">
        <f>SUMIFS(Transactions!F:F,Transactions!D:D,Accounts!A109,Transactions!A:A,"&lt;01/3/13",Transactions!A:A,"&gt;31/1/13")</f>
        <v>0</v>
      </c>
      <c r="H109" s="2">
        <f>SUMIFS(Transactions!F:F,Transactions!D:D,Accounts!A109,Transactions!A:A,"&lt;01/4/13",Transactions!A:A,"&gt;28/2/13")</f>
        <v>0</v>
      </c>
      <c r="I109" s="2">
        <f>SUMIFS(Transactions!F:F,Transactions!D:D,Accounts!A109,Transactions!A:A,"&lt;01/5/13",Transactions!A:A,"&gt;31/3/13")</f>
        <v>0</v>
      </c>
      <c r="J109" s="2">
        <f>SUMIFS(Transactions!F:F,Transactions!D:D,Accounts!A109,Transactions!A:A,"&lt;01/6/13",Transactions!A:A,"&gt;30/4/13")</f>
        <v>0</v>
      </c>
      <c r="K109" s="2">
        <f>SUMIFS(Transactions!F:F,Transactions!D:D,Accounts!A109,Transactions!A:A,"&lt;01/7/13",Transactions!A:A,"&gt;31/5/13")</f>
        <v>0</v>
      </c>
      <c r="L109" s="2">
        <f>SUMIFS(Transactions!G:G,Transactions!E:E,Accounts!B109,Transactions!B:B,"&lt;01/7/13",Transactions!B:B,"&gt;31/5/13")</f>
        <v>0</v>
      </c>
      <c r="M109" s="2">
        <f>SUMIFS(Transactions!F:F,Transactions!D:D,Accounts!A109,Transactions!A:A,"&lt;01/09/13",Transactions!A:A,"&gt;31/7/13")</f>
        <v>0</v>
      </c>
      <c r="N109" s="2">
        <f>SUMIFS(Transactions!F:F,Transactions!D:D,Accounts!A109,Transactions!A:A,"&lt;01/10/13",Transactions!A:A,"&gt;31/8/13")</f>
        <v>0</v>
      </c>
      <c r="O109" s="2">
        <f>SUMIFS(Transactions!F:F,Transactions!D:D,Accounts!A109,Transactions!A:A,"&lt;01/11/13",Transactions!A:A,"&gt;30/9/13")</f>
        <v>0</v>
      </c>
      <c r="P109" s="2">
        <f>SUMIFS(Transactions!F:F,Transactions!D:D,Accounts!A109,Transactions!A:A,"&lt;01/12/13",Transactions!A:A,"&gt;31/10/13")</f>
        <v>0</v>
      </c>
      <c r="Q109" s="2">
        <f>SUMIFS(Transactions!F:F,Transactions!D:D,Accounts!A109,Transactions!A:A,"&lt;01/1/14",Transactions!A:A,"&gt;30/11/13")</f>
        <v>0</v>
      </c>
    </row>
    <row r="110" spans="1:17" x14ac:dyDescent="0.2">
      <c r="A110" s="76">
        <v>528</v>
      </c>
      <c r="C110" s="5" t="s">
        <v>16</v>
      </c>
      <c r="E110" s="11">
        <f t="shared" si="1"/>
        <v>0</v>
      </c>
      <c r="F110" s="2">
        <f>SUMIFS(Transactions!F:F,Transactions!D:D,Accounts!A110,Transactions!A:A,"&lt;01/2/13",Transactions!A:A,"&gt;31/12/12")</f>
        <v>0</v>
      </c>
      <c r="G110" s="2">
        <f>SUMIFS(Transactions!F:F,Transactions!D:D,Accounts!A110,Transactions!A:A,"&lt;01/3/13",Transactions!A:A,"&gt;31/1/13")</f>
        <v>0</v>
      </c>
      <c r="H110" s="2">
        <f>SUMIFS(Transactions!F:F,Transactions!D:D,Accounts!A110,Transactions!A:A,"&lt;01/4/13",Transactions!A:A,"&gt;28/2/13")</f>
        <v>0</v>
      </c>
      <c r="I110" s="2">
        <f>SUMIFS(Transactions!F:F,Transactions!D:D,Accounts!A110,Transactions!A:A,"&lt;01/5/13",Transactions!A:A,"&gt;31/3/13")</f>
        <v>0</v>
      </c>
      <c r="J110" s="2">
        <f>SUMIFS(Transactions!F:F,Transactions!D:D,Accounts!A110,Transactions!A:A,"&lt;01/6/13",Transactions!A:A,"&gt;30/4/13")</f>
        <v>0</v>
      </c>
      <c r="K110" s="2">
        <f>SUMIFS(Transactions!F:F,Transactions!D:D,Accounts!A110,Transactions!A:A,"&lt;01/7/13",Transactions!A:A,"&gt;31/5/13")</f>
        <v>0</v>
      </c>
      <c r="L110" s="2">
        <f>SUMIFS(Transactions!G:G,Transactions!E:E,Accounts!B110,Transactions!B:B,"&lt;01/7/13",Transactions!B:B,"&gt;31/5/13")</f>
        <v>0</v>
      </c>
      <c r="M110" s="2">
        <f>SUMIFS(Transactions!F:F,Transactions!D:D,Accounts!A110,Transactions!A:A,"&lt;01/09/13",Transactions!A:A,"&gt;31/7/13")</f>
        <v>0</v>
      </c>
      <c r="N110" s="2">
        <f>SUMIFS(Transactions!F:F,Transactions!D:D,Accounts!A110,Transactions!A:A,"&lt;01/10/13",Transactions!A:A,"&gt;31/8/13")</f>
        <v>0</v>
      </c>
      <c r="O110" s="2">
        <f>SUMIFS(Transactions!F:F,Transactions!D:D,Accounts!A110,Transactions!A:A,"&lt;01/11/13",Transactions!A:A,"&gt;30/9/13")</f>
        <v>0</v>
      </c>
      <c r="P110" s="2">
        <f>SUMIFS(Transactions!F:F,Transactions!D:D,Accounts!A110,Transactions!A:A,"&lt;01/12/13",Transactions!A:A,"&gt;31/10/13")</f>
        <v>0</v>
      </c>
      <c r="Q110" s="2">
        <f>SUMIFS(Transactions!F:F,Transactions!D:D,Accounts!A110,Transactions!A:A,"&lt;01/1/14",Transactions!A:A,"&gt;30/11/13")</f>
        <v>0</v>
      </c>
    </row>
    <row r="111" spans="1:17" x14ac:dyDescent="0.2">
      <c r="A111" s="76">
        <v>529</v>
      </c>
      <c r="E111" s="11">
        <f t="shared" si="1"/>
        <v>0</v>
      </c>
      <c r="F111" s="2">
        <f>SUMIFS(Transactions!F:F,Transactions!D:D,Accounts!A111,Transactions!A:A,"&lt;01/2/13",Transactions!A:A,"&gt;31/12/12")</f>
        <v>0</v>
      </c>
      <c r="G111" s="2">
        <f>SUMIFS(Transactions!F:F,Transactions!D:D,Accounts!A111,Transactions!A:A,"&lt;01/3/13",Transactions!A:A,"&gt;31/1/13")</f>
        <v>0</v>
      </c>
      <c r="H111" s="2">
        <f>SUMIFS(Transactions!F:F,Transactions!D:D,Accounts!A111,Transactions!A:A,"&lt;01/4/13",Transactions!A:A,"&gt;28/2/13")</f>
        <v>0</v>
      </c>
      <c r="I111" s="2">
        <f>SUMIFS(Transactions!F:F,Transactions!D:D,Accounts!A111,Transactions!A:A,"&lt;01/5/13",Transactions!A:A,"&gt;31/3/13")</f>
        <v>0</v>
      </c>
      <c r="J111" s="2">
        <f>SUMIFS(Transactions!F:F,Transactions!D:D,Accounts!A111,Transactions!A:A,"&lt;01/6/13",Transactions!A:A,"&gt;30/4/13")</f>
        <v>0</v>
      </c>
      <c r="K111" s="2">
        <f>SUMIFS(Transactions!F:F,Transactions!D:D,Accounts!A111,Transactions!A:A,"&lt;01/7/13",Transactions!A:A,"&gt;31/5/13")</f>
        <v>0</v>
      </c>
      <c r="L111" s="2">
        <f>SUMIFS(Transactions!G:G,Transactions!E:E,Accounts!B111,Transactions!B:B,"&lt;01/7/13",Transactions!B:B,"&gt;31/5/13")</f>
        <v>0</v>
      </c>
      <c r="M111" s="2">
        <f>SUMIFS(Transactions!F:F,Transactions!D:D,Accounts!A111,Transactions!A:A,"&lt;01/09/13",Transactions!A:A,"&gt;31/7/13")</f>
        <v>0</v>
      </c>
      <c r="N111" s="2">
        <f>SUMIFS(Transactions!F:F,Transactions!D:D,Accounts!A111,Transactions!A:A,"&lt;01/10/13",Transactions!A:A,"&gt;31/8/13")</f>
        <v>0</v>
      </c>
      <c r="O111" s="2">
        <f>SUMIFS(Transactions!F:F,Transactions!D:D,Accounts!A111,Transactions!A:A,"&lt;01/11/13",Transactions!A:A,"&gt;30/9/13")</f>
        <v>0</v>
      </c>
      <c r="P111" s="2">
        <f>SUMIFS(Transactions!F:F,Transactions!D:D,Accounts!A111,Transactions!A:A,"&lt;01/12/13",Transactions!A:A,"&gt;31/10/13")</f>
        <v>0</v>
      </c>
      <c r="Q111" s="2">
        <f>SUMIFS(Transactions!F:F,Transactions!D:D,Accounts!A111,Transactions!A:A,"&lt;01/1/14",Transactions!A:A,"&gt;30/11/13")</f>
        <v>0</v>
      </c>
    </row>
    <row r="112" spans="1:17" x14ac:dyDescent="0.2">
      <c r="A112" s="76">
        <v>530</v>
      </c>
      <c r="C112" s="5" t="s">
        <v>16</v>
      </c>
      <c r="E112" s="11">
        <f t="shared" si="1"/>
        <v>0</v>
      </c>
      <c r="F112" s="2">
        <f>SUMIFS(Transactions!F:F,Transactions!D:D,Accounts!A112,Transactions!A:A,"&lt;01/2/13",Transactions!A:A,"&gt;31/12/12")</f>
        <v>0</v>
      </c>
      <c r="G112" s="2">
        <f>SUMIFS(Transactions!F:F,Transactions!D:D,Accounts!A112,Transactions!A:A,"&lt;01/3/13",Transactions!A:A,"&gt;31/1/13")</f>
        <v>0</v>
      </c>
      <c r="H112" s="2">
        <f>SUMIFS(Transactions!F:F,Transactions!D:D,Accounts!A112,Transactions!A:A,"&lt;01/4/13",Transactions!A:A,"&gt;28/2/13")</f>
        <v>0</v>
      </c>
      <c r="I112" s="2">
        <f>SUMIFS(Transactions!F:F,Transactions!D:D,Accounts!A112,Transactions!A:A,"&lt;01/5/13",Transactions!A:A,"&gt;31/3/13")</f>
        <v>0</v>
      </c>
      <c r="J112" s="2">
        <f>SUMIFS(Transactions!F:F,Transactions!D:D,Accounts!A112,Transactions!A:A,"&lt;01/6/13",Transactions!A:A,"&gt;30/4/13")</f>
        <v>0</v>
      </c>
      <c r="K112" s="2">
        <f>SUMIFS(Transactions!F:F,Transactions!D:D,Accounts!A112,Transactions!A:A,"&lt;01/7/13",Transactions!A:A,"&gt;31/5/13")</f>
        <v>0</v>
      </c>
      <c r="L112" s="2">
        <f>SUMIFS(Transactions!G:G,Transactions!E:E,Accounts!B113,Transactions!B:B,"&lt;01/7/13",Transactions!B:B,"&gt;31/5/13")</f>
        <v>0</v>
      </c>
      <c r="M112" s="2">
        <f>SUMIFS(Transactions!F:F,Transactions!D:D,Accounts!A113,Transactions!A:A,"&lt;01/09/13",Transactions!A:A,"&gt;31/7/13")</f>
        <v>0</v>
      </c>
      <c r="N112" s="2">
        <f>SUMIFS(Transactions!F:F,Transactions!D:D,Accounts!A113,Transactions!A:A,"&lt;01/10/13",Transactions!A:A,"&gt;31/8/13")</f>
        <v>0</v>
      </c>
      <c r="O112" s="2">
        <f>SUMIFS(Transactions!F:F,Transactions!D:D,Accounts!A113,Transactions!A:A,"&lt;01/11/13",Transactions!A:A,"&gt;30/9/13")</f>
        <v>0</v>
      </c>
      <c r="P112" s="2">
        <f>SUMIFS(Transactions!F:F,Transactions!D:D,Accounts!A112,Transactions!A:A,"&lt;01/12/13",Transactions!A:A,"&gt;31/10/13")</f>
        <v>0</v>
      </c>
      <c r="Q112" s="2">
        <f>SUMIFS(Transactions!F:F,Transactions!D:D,Accounts!A112,Transactions!A:A,"&lt;01/1/14",Transactions!A:A,"&gt;30/11/13")</f>
        <v>0</v>
      </c>
    </row>
    <row r="113" spans="1:17" x14ac:dyDescent="0.2">
      <c r="A113" s="76">
        <v>531</v>
      </c>
      <c r="C113" s="5" t="s">
        <v>16</v>
      </c>
      <c r="E113" s="11">
        <f t="shared" si="1"/>
        <v>0</v>
      </c>
      <c r="F113" s="2">
        <f>SUMIFS(Transactions!F:F,Transactions!D:D,Accounts!A113,Transactions!A:A,"&lt;01/2/13",Transactions!A:A,"&gt;31/12/12")</f>
        <v>0</v>
      </c>
      <c r="G113" s="2">
        <f>SUMIFS(Transactions!F:F,Transactions!D:D,Accounts!A113,Transactions!A:A,"&lt;01/3/13",Transactions!A:A,"&gt;31/1/13")</f>
        <v>0</v>
      </c>
      <c r="H113" s="2">
        <f>SUMIFS(Transactions!F:F,Transactions!D:D,Accounts!A113,Transactions!A:A,"&lt;01/4/13",Transactions!A:A,"&gt;28/2/13")</f>
        <v>0</v>
      </c>
      <c r="I113" s="2">
        <f>SUMIFS(Transactions!F:F,Transactions!D:D,Accounts!A113,Transactions!A:A,"&lt;01/5/13",Transactions!A:A,"&gt;31/3/13")</f>
        <v>0</v>
      </c>
      <c r="J113" s="2">
        <f>SUMIFS(Transactions!F:F,Transactions!D:D,Accounts!A113,Transactions!A:A,"&lt;01/6/13",Transactions!A:A,"&gt;30/4/13")</f>
        <v>0</v>
      </c>
      <c r="K113" s="2">
        <f>SUMIFS(Transactions!F:F,Transactions!D:D,Accounts!A113,Transactions!A:A,"&lt;01/7/13",Transactions!A:A,"&gt;31/5/13")</f>
        <v>0</v>
      </c>
      <c r="L113" s="2">
        <f>SUMIFS(Transactions!G:G,Transactions!E:E,Accounts!B113,Transactions!B:B,"&lt;01/7/13",Transactions!B:B,"&gt;31/5/13")</f>
        <v>0</v>
      </c>
      <c r="M113" s="2">
        <f>SUMIFS(Transactions!F:F,Transactions!D:D,Accounts!A113,Transactions!A:A,"&lt;01/09/13",Transactions!A:A,"&gt;31/7/13")</f>
        <v>0</v>
      </c>
      <c r="N113" s="2">
        <f>SUMIFS(Transactions!F:F,Transactions!D:D,Accounts!A113,Transactions!A:A,"&lt;01/10/13",Transactions!A:A,"&gt;31/8/13")</f>
        <v>0</v>
      </c>
      <c r="O113" s="2">
        <f>SUMIFS(Transactions!F:F,Transactions!D:D,Accounts!A113,Transactions!A:A,"&lt;01/11/13",Transactions!A:A,"&gt;30/9/13")</f>
        <v>0</v>
      </c>
      <c r="P113" s="2">
        <f>SUMIFS(Transactions!F:F,Transactions!D:D,Accounts!A113,Transactions!A:A,"&lt;01/12/13",Transactions!A:A,"&gt;31/10/13")</f>
        <v>0</v>
      </c>
      <c r="Q113" s="2">
        <f>SUMIFS(Transactions!F:F,Transactions!D:D,Accounts!A113,Transactions!A:A,"&lt;01/1/14",Transactions!A:A,"&gt;30/11/13")</f>
        <v>0</v>
      </c>
    </row>
    <row r="114" spans="1:17" x14ac:dyDescent="0.2">
      <c r="B114" s="45" t="s">
        <v>18</v>
      </c>
      <c r="C114" s="5" t="s">
        <v>16</v>
      </c>
      <c r="E114" s="11">
        <f t="shared" si="1"/>
        <v>0</v>
      </c>
      <c r="F114" s="2">
        <f>SUMIFS(Transactions!F:F,Transactions!D:D,Accounts!A114,Transactions!A:A,"&lt;01/2/13",Transactions!A:A,"&gt;31/12/12")</f>
        <v>0</v>
      </c>
      <c r="G114" s="2">
        <f>SUMIFS(Transactions!F:F,Transactions!D:D,Accounts!A114,Transactions!A:A,"&lt;01/3/13",Transactions!A:A,"&gt;31/1/13")</f>
        <v>0</v>
      </c>
      <c r="H114" s="2">
        <f>SUMIFS(Transactions!F:F,Transactions!D:D,Accounts!A114,Transactions!A:A,"&lt;01/4/13",Transactions!A:A,"&gt;28/2/13")</f>
        <v>0</v>
      </c>
      <c r="I114" s="2">
        <f>SUMIFS(Transactions!F:F,Transactions!D:D,Accounts!A114,Transactions!A:A,"&lt;01/5/13",Transactions!A:A,"&gt;31/3/13")</f>
        <v>0</v>
      </c>
      <c r="J114" s="2">
        <f>SUMIFS(Transactions!F:F,Transactions!D:D,Accounts!A114,Transactions!A:A,"&lt;01/6/13",Transactions!A:A,"&gt;30/4/13")</f>
        <v>0</v>
      </c>
      <c r="K114" s="2">
        <f>SUMIFS(Transactions!F:F,Transactions!D:D,Accounts!A114,Transactions!A:A,"&lt;01/7/13",Transactions!A:A,"&gt;31/5/13")</f>
        <v>0</v>
      </c>
      <c r="L114" s="2">
        <f>SUMIFS(Transactions!G:G,Transactions!E:E,Accounts!B114,Transactions!B:B,"&lt;01/7/13",Transactions!B:B,"&gt;31/5/13")</f>
        <v>0</v>
      </c>
      <c r="M114" s="2">
        <f>SUMIFS(Transactions!F:F,Transactions!D:D,Accounts!A114,Transactions!A:A,"&lt;01/09/13",Transactions!A:A,"&gt;31/7/13")</f>
        <v>0</v>
      </c>
      <c r="N114" s="2">
        <f>SUMIFS(Transactions!F:F,Transactions!D:D,Accounts!A114,Transactions!A:A,"&lt;01/10/13",Transactions!A:A,"&gt;31/8/13")</f>
        <v>0</v>
      </c>
      <c r="O114" s="2">
        <f>SUMIFS(Transactions!F:F,Transactions!D:D,Accounts!A114,Transactions!A:A,"&lt;01/11/13",Transactions!A:A,"&gt;30/9/13")</f>
        <v>0</v>
      </c>
      <c r="P114" s="2">
        <f>SUMIFS(Transactions!F:F,Transactions!D:D,Accounts!A114,Transactions!A:A,"&lt;01/12/13",Transactions!A:A,"&gt;31/10/13")</f>
        <v>0</v>
      </c>
      <c r="Q114" s="2">
        <f>SUMIFS(Transactions!F:F,Transactions!D:D,Accounts!A114,Transactions!A:A,"&lt;01/1/14",Transactions!A:A,"&gt;30/11/13")</f>
        <v>0</v>
      </c>
    </row>
    <row r="115" spans="1:17" x14ac:dyDescent="0.2">
      <c r="A115" s="76">
        <v>541</v>
      </c>
      <c r="B115" s="5" t="s">
        <v>18</v>
      </c>
      <c r="C115" s="5" t="s">
        <v>16</v>
      </c>
      <c r="E115" s="11">
        <f t="shared" si="1"/>
        <v>0</v>
      </c>
      <c r="F115" s="2">
        <f>SUMIFS(Transactions!F:F,Transactions!D:D,Accounts!A115,Transactions!A:A,"&lt;01/2/13",Transactions!A:A,"&gt;31/12/12")</f>
        <v>0</v>
      </c>
      <c r="G115" s="2">
        <f>SUMIFS(Transactions!F:F,Transactions!D:D,Accounts!A115,Transactions!A:A,"&lt;01/3/13",Transactions!A:A,"&gt;31/1/13")</f>
        <v>0</v>
      </c>
      <c r="H115" s="2">
        <f>SUMIFS(Transactions!F:F,Transactions!D:D,Accounts!A115,Transactions!A:A,"&lt;01/4/13",Transactions!A:A,"&gt;28/2/13")</f>
        <v>0</v>
      </c>
      <c r="I115" s="2">
        <f>SUMIFS(Transactions!F:F,Transactions!D:D,Accounts!A115,Transactions!A:A,"&lt;01/5/13",Transactions!A:A,"&gt;31/3/13")</f>
        <v>0</v>
      </c>
      <c r="J115" s="2">
        <f>SUMIFS(Transactions!F:F,Transactions!D:D,Accounts!A115,Transactions!A:A,"&lt;01/6/13",Transactions!A:A,"&gt;30/4/13")</f>
        <v>0</v>
      </c>
      <c r="K115" s="2">
        <f>SUMIFS(Transactions!F:F,Transactions!D:D,Accounts!A115,Transactions!A:A,"&lt;01/7/13",Transactions!A:A,"&gt;31/5/13")</f>
        <v>0</v>
      </c>
      <c r="L115" s="2">
        <f>SUMIFS(Transactions!G:G,Transactions!E:E,Accounts!B115,Transactions!B:B,"&lt;01/7/13",Transactions!B:B,"&gt;31/5/13")</f>
        <v>0</v>
      </c>
      <c r="M115" s="2">
        <f>SUMIFS(Transactions!F:F,Transactions!D:D,Accounts!A115,Transactions!A:A,"&lt;01/09/13",Transactions!A:A,"&gt;31/7/13")</f>
        <v>0</v>
      </c>
      <c r="N115" s="2">
        <f>SUMIFS(Transactions!F:F,Transactions!D:D,Accounts!A115,Transactions!A:A,"&lt;01/10/13",Transactions!A:A,"&gt;31/8/13")</f>
        <v>0</v>
      </c>
      <c r="O115" s="2">
        <f>SUMIFS(Transactions!F:F,Transactions!D:D,Accounts!A115,Transactions!A:A,"&lt;01/11/13",Transactions!A:A,"&gt;30/9/13")</f>
        <v>0</v>
      </c>
      <c r="P115" s="2">
        <f>SUMIFS(Transactions!F:F,Transactions!D:D,Accounts!A115,Transactions!A:A,"&lt;01/12/13",Transactions!A:A,"&gt;31/10/13")</f>
        <v>0</v>
      </c>
      <c r="Q115" s="2">
        <f>SUMIFS(Transactions!F:F,Transactions!D:D,Accounts!A115,Transactions!A:A,"&lt;01/1/14",Transactions!A:A,"&gt;30/11/13")</f>
        <v>0</v>
      </c>
    </row>
    <row r="116" spans="1:17" x14ac:dyDescent="0.2">
      <c r="C116" s="5" t="s">
        <v>16</v>
      </c>
      <c r="E116" s="11">
        <f t="shared" si="1"/>
        <v>0</v>
      </c>
      <c r="F116" s="2">
        <f>SUMIFS(Transactions!F:F,Transactions!D:D,Accounts!A116,Transactions!A:A,"&lt;01/2/13",Transactions!A:A,"&gt;31/12/12")</f>
        <v>0</v>
      </c>
      <c r="G116" s="2">
        <f>SUMIFS(Transactions!F:F,Transactions!D:D,Accounts!A116,Transactions!A:A,"&lt;01/3/13",Transactions!A:A,"&gt;31/1/13")</f>
        <v>0</v>
      </c>
      <c r="H116" s="2">
        <f>SUMIFS(Transactions!F:F,Transactions!D:D,Accounts!A116,Transactions!A:A,"&lt;01/4/13",Transactions!A:A,"&gt;28/2/13")</f>
        <v>0</v>
      </c>
      <c r="I116" s="2">
        <f>SUMIFS(Transactions!F:F,Transactions!D:D,Accounts!A116,Transactions!A:A,"&lt;01/5/13",Transactions!A:A,"&gt;31/3/13")</f>
        <v>0</v>
      </c>
      <c r="J116" s="2">
        <f>SUMIFS(Transactions!F:F,Transactions!D:D,Accounts!A116,Transactions!A:A,"&lt;01/6/13",Transactions!A:A,"&gt;30/4/13")</f>
        <v>0</v>
      </c>
      <c r="K116" s="2">
        <f>SUMIFS(Transactions!F:F,Transactions!D:D,Accounts!A116,Transactions!A:A,"&lt;01/7/13",Transactions!A:A,"&gt;31/5/13")</f>
        <v>0</v>
      </c>
      <c r="L116" s="2">
        <f>SUMIFS(Transactions!G:G,Transactions!E:E,Accounts!B116,Transactions!B:B,"&lt;01/7/13",Transactions!B:B,"&gt;31/5/13")</f>
        <v>0</v>
      </c>
      <c r="M116" s="2">
        <f>SUMIFS(Transactions!F:F,Transactions!D:D,Accounts!A116,Transactions!A:A,"&lt;01/09/13",Transactions!A:A,"&gt;31/7/13")</f>
        <v>0</v>
      </c>
      <c r="N116" s="2">
        <f>SUMIFS(Transactions!F:F,Transactions!D:D,Accounts!A116,Transactions!A:A,"&lt;01/10/13",Transactions!A:A,"&gt;31/8/13")</f>
        <v>0</v>
      </c>
      <c r="O116" s="2">
        <f>SUMIFS(Transactions!F:F,Transactions!D:D,Accounts!A116,Transactions!A:A,"&lt;01/11/13",Transactions!A:A,"&gt;30/9/13")</f>
        <v>0</v>
      </c>
      <c r="P116" s="2">
        <f>SUMIFS(Transactions!F:F,Transactions!D:D,Accounts!A116,Transactions!A:A,"&lt;01/12/13",Transactions!A:A,"&gt;31/10/13")</f>
        <v>0</v>
      </c>
      <c r="Q116" s="2">
        <f>SUMIFS(Transactions!F:F,Transactions!D:D,Accounts!A116,Transactions!A:A,"&lt;01/1/14",Transactions!A:A,"&gt;30/11/13")</f>
        <v>0</v>
      </c>
    </row>
    <row r="117" spans="1:17" x14ac:dyDescent="0.2">
      <c r="E117" s="11">
        <f t="shared" si="1"/>
        <v>0</v>
      </c>
      <c r="F117" s="2">
        <f>SUMIFS(Transactions!F:F,Transactions!D:D,Accounts!A117,Transactions!A:A,"&lt;01/2/13",Transactions!A:A,"&gt;31/12/12")</f>
        <v>0</v>
      </c>
      <c r="G117" s="2">
        <f>SUMIFS(Transactions!F:F,Transactions!D:D,Accounts!A117,Transactions!A:A,"&lt;01/3/13",Transactions!A:A,"&gt;31/1/13")</f>
        <v>0</v>
      </c>
      <c r="H117" s="2">
        <f>SUMIFS(Transactions!F:F,Transactions!D:D,Accounts!A117,Transactions!A:A,"&lt;01/4/13",Transactions!A:A,"&gt;28/2/13")</f>
        <v>0</v>
      </c>
      <c r="I117" s="2">
        <f>SUMIFS(Transactions!F:F,Transactions!D:D,Accounts!A117,Transactions!A:A,"&lt;01/5/13",Transactions!A:A,"&gt;31/3/13")</f>
        <v>0</v>
      </c>
      <c r="J117" s="2">
        <f>SUMIFS(Transactions!F:F,Transactions!D:D,Accounts!A117,Transactions!A:A,"&lt;01/6/13",Transactions!A:A,"&gt;30/4/13")</f>
        <v>0</v>
      </c>
      <c r="K117" s="2">
        <f>SUMIFS(Transactions!F:F,Transactions!D:D,Accounts!A117,Transactions!A:A,"&lt;01/7/13",Transactions!A:A,"&gt;31/5/13")</f>
        <v>0</v>
      </c>
      <c r="L117" s="2">
        <f>SUMIFS(Transactions!G:G,Transactions!E:E,Accounts!B117,Transactions!B:B,"&lt;01/7/13",Transactions!B:B,"&gt;31/5/13")</f>
        <v>0</v>
      </c>
      <c r="M117" s="2">
        <f>SUMIFS(Transactions!F:F,Transactions!D:D,Accounts!A117,Transactions!A:A,"&lt;01/09/13",Transactions!A:A,"&gt;31/7/13")</f>
        <v>0</v>
      </c>
      <c r="N117" s="2">
        <f>SUMIFS(Transactions!F:F,Transactions!D:D,Accounts!A117,Transactions!A:A,"&lt;01/10/13",Transactions!A:A,"&gt;31/8/13")</f>
        <v>0</v>
      </c>
      <c r="O117" s="2">
        <f>SUMIFS(Transactions!F:F,Transactions!D:D,Accounts!A117,Transactions!A:A,"&lt;01/11/13",Transactions!A:A,"&gt;30/9/13")</f>
        <v>0</v>
      </c>
      <c r="P117" s="2">
        <f>SUMIFS(Transactions!F:F,Transactions!D:D,Accounts!A117,Transactions!A:A,"&lt;01/12/13",Transactions!A:A,"&gt;31/10/13")</f>
        <v>0</v>
      </c>
      <c r="Q117" s="2">
        <f>SUMIFS(Transactions!F:F,Transactions!D:D,Accounts!A117,Transactions!A:A,"&lt;01/1/14",Transactions!A:A,"&gt;30/11/13")</f>
        <v>0</v>
      </c>
    </row>
    <row r="118" spans="1:17" x14ac:dyDescent="0.2">
      <c r="C118" s="5" t="s">
        <v>16</v>
      </c>
      <c r="E118" s="11">
        <f t="shared" si="1"/>
        <v>0</v>
      </c>
      <c r="F118" s="2">
        <f>SUMIFS(Transactions!F:F,Transactions!D:D,Accounts!A118,Transactions!A:A,"&lt;01/2/13",Transactions!A:A,"&gt;31/12/12")</f>
        <v>0</v>
      </c>
      <c r="G118" s="2">
        <f>SUMIFS(Transactions!F:F,Transactions!D:D,Accounts!A118,Transactions!A:A,"&lt;01/3/13",Transactions!A:A,"&gt;31/1/13")</f>
        <v>0</v>
      </c>
      <c r="H118" s="2">
        <f>SUMIFS(Transactions!F:F,Transactions!D:D,Accounts!A118,Transactions!A:A,"&lt;01/4/13",Transactions!A:A,"&gt;28/2/13")</f>
        <v>0</v>
      </c>
      <c r="I118" s="2">
        <f>SUMIFS(Transactions!F:F,Transactions!D:D,Accounts!A118,Transactions!A:A,"&lt;01/5/13",Transactions!A:A,"&gt;31/3/13")</f>
        <v>0</v>
      </c>
      <c r="J118" s="2">
        <f>SUMIFS(Transactions!F:F,Transactions!D:D,Accounts!A118,Transactions!A:A,"&lt;01/6/13",Transactions!A:A,"&gt;30/4/13")</f>
        <v>0</v>
      </c>
      <c r="K118" s="2">
        <f>SUMIFS(Transactions!F:F,Transactions!D:D,Accounts!A118,Transactions!A:A,"&lt;01/7/13",Transactions!A:A,"&gt;31/5/13")</f>
        <v>0</v>
      </c>
      <c r="L118" s="2">
        <f>SUMIFS(Transactions!G:G,Transactions!E:E,Accounts!B118,Transactions!B:B,"&lt;01/7/13",Transactions!B:B,"&gt;31/5/13")</f>
        <v>0</v>
      </c>
      <c r="M118" s="2">
        <f>SUMIFS(Transactions!F:F,Transactions!D:D,Accounts!A118,Transactions!A:A,"&lt;01/09/13",Transactions!A:A,"&gt;31/7/13")</f>
        <v>0</v>
      </c>
      <c r="N118" s="2">
        <f>SUMIFS(Transactions!F:F,Transactions!D:D,Accounts!A118,Transactions!A:A,"&lt;01/10/13",Transactions!A:A,"&gt;31/8/13")</f>
        <v>0</v>
      </c>
      <c r="O118" s="2">
        <f>SUMIFS(Transactions!F:F,Transactions!D:D,Accounts!A118,Transactions!A:A,"&lt;01/11/13",Transactions!A:A,"&gt;30/9/13")</f>
        <v>0</v>
      </c>
      <c r="P118" s="2">
        <f>SUMIFS(Transactions!F:F,Transactions!D:D,Accounts!A118,Transactions!A:A,"&lt;01/12/13",Transactions!A:A,"&gt;31/10/13")</f>
        <v>0</v>
      </c>
      <c r="Q118" s="2">
        <f>SUMIFS(Transactions!F:F,Transactions!D:D,Accounts!A118,Transactions!A:A,"&lt;01/1/14",Transactions!A:A,"&gt;30/11/13")</f>
        <v>0</v>
      </c>
    </row>
    <row r="119" spans="1:17" x14ac:dyDescent="0.2">
      <c r="E119" s="11">
        <f t="shared" si="1"/>
        <v>0</v>
      </c>
      <c r="F119" s="2">
        <f>SUMIFS(Transactions!F:F,Transactions!D:D,Accounts!A119,Transactions!A:A,"&lt;01/2/13",Transactions!A:A,"&gt;31/12/12")</f>
        <v>0</v>
      </c>
      <c r="G119" s="2">
        <f>SUMIFS(Transactions!F:F,Transactions!D:D,Accounts!A119,Transactions!A:A,"&lt;01/3/13",Transactions!A:A,"&gt;31/1/13")</f>
        <v>0</v>
      </c>
      <c r="H119" s="2">
        <f>SUMIFS(Transactions!F:F,Transactions!D:D,Accounts!A119,Transactions!A:A,"&lt;01/4/13",Transactions!A:A,"&gt;28/2/13")</f>
        <v>0</v>
      </c>
      <c r="I119" s="2">
        <f>SUMIFS(Transactions!F:F,Transactions!D:D,Accounts!A119,Transactions!A:A,"&lt;01/5/13",Transactions!A:A,"&gt;31/3/13")</f>
        <v>0</v>
      </c>
      <c r="J119" s="2">
        <f>SUMIFS(Transactions!F:F,Transactions!D:D,Accounts!A119,Transactions!A:A,"&lt;01/6/13",Transactions!A:A,"&gt;30/4/13")</f>
        <v>0</v>
      </c>
      <c r="K119" s="2">
        <f>SUMIFS(Transactions!F:F,Transactions!D:D,Accounts!A119,Transactions!A:A,"&lt;01/7/13",Transactions!A:A,"&gt;31/5/13")</f>
        <v>0</v>
      </c>
      <c r="L119" s="2">
        <f>SUMIFS(Transactions!G:G,Transactions!E:E,Accounts!B119,Transactions!B:B,"&lt;01/7/13",Transactions!B:B,"&gt;31/5/13")</f>
        <v>0</v>
      </c>
      <c r="M119" s="2">
        <f>SUMIFS(Transactions!F:F,Transactions!D:D,Accounts!A119,Transactions!A:A,"&lt;01/09/13",Transactions!A:A,"&gt;31/7/13")</f>
        <v>0</v>
      </c>
      <c r="N119" s="2">
        <f>SUMIFS(Transactions!F:F,Transactions!D:D,Accounts!A119,Transactions!A:A,"&lt;01/10/13",Transactions!A:A,"&gt;31/8/13")</f>
        <v>0</v>
      </c>
      <c r="O119" s="2">
        <f>SUMIFS(Transactions!F:F,Transactions!D:D,Accounts!A119,Transactions!A:A,"&lt;01/11/13",Transactions!A:A,"&gt;30/9/13")</f>
        <v>0</v>
      </c>
      <c r="P119" s="2">
        <f>SUMIFS(Transactions!F:F,Transactions!D:D,Accounts!A119,Transactions!A:A,"&lt;01/12/13",Transactions!A:A,"&gt;31/10/13")</f>
        <v>0</v>
      </c>
      <c r="Q119" s="2">
        <f>SUMIFS(Transactions!F:F,Transactions!D:D,Accounts!A119,Transactions!A:A,"&lt;01/1/14",Transactions!A:A,"&gt;30/11/13")</f>
        <v>0</v>
      </c>
    </row>
    <row r="120" spans="1:17" x14ac:dyDescent="0.2">
      <c r="E120" s="49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">
      <c r="E121" s="49"/>
      <c r="F121" s="8"/>
      <c r="G121" s="8"/>
      <c r="H121" s="8"/>
      <c r="I121" s="5"/>
      <c r="J121" s="5"/>
      <c r="K121" s="5"/>
      <c r="L121" s="5"/>
      <c r="M121" s="8"/>
      <c r="N121" s="8"/>
      <c r="O121" s="8"/>
      <c r="P121" s="8"/>
      <c r="Q121" s="8"/>
    </row>
    <row r="122" spans="1:17" x14ac:dyDescent="0.2">
      <c r="E122" s="49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">
      <c r="E123" s="49"/>
      <c r="F123" s="8"/>
      <c r="G123" s="8"/>
      <c r="H123" s="8"/>
      <c r="I123" s="5"/>
      <c r="J123" s="5"/>
      <c r="K123" s="5"/>
      <c r="L123" s="5"/>
      <c r="M123" s="8"/>
      <c r="N123" s="8"/>
      <c r="O123" s="8"/>
      <c r="P123" s="8"/>
      <c r="Q123" s="8"/>
    </row>
    <row r="124" spans="1:17" x14ac:dyDescent="0.2">
      <c r="E124" s="49"/>
      <c r="F124" s="8"/>
      <c r="G124" s="8"/>
      <c r="H124" s="8"/>
      <c r="I124" s="5"/>
      <c r="J124" s="5"/>
      <c r="K124" s="5"/>
      <c r="L124" s="5"/>
      <c r="M124" s="8"/>
      <c r="N124" s="8"/>
      <c r="O124" s="8"/>
      <c r="P124" s="8"/>
      <c r="Q124" s="8"/>
    </row>
    <row r="125" spans="1:17" x14ac:dyDescent="0.2">
      <c r="E125" s="49"/>
      <c r="F125" s="50"/>
      <c r="G125" s="50"/>
      <c r="H125" s="50"/>
      <c r="I125" s="5"/>
      <c r="J125" s="5"/>
      <c r="K125" s="5"/>
      <c r="L125" s="5"/>
      <c r="M125" s="50"/>
      <c r="N125" s="50"/>
      <c r="O125" s="50"/>
      <c r="P125" s="50"/>
      <c r="Q125" s="50"/>
    </row>
    <row r="126" spans="1:17" x14ac:dyDescent="0.2">
      <c r="B126" s="45" t="s">
        <v>42</v>
      </c>
      <c r="E126" s="16">
        <f t="shared" ref="E126:H126" si="2">SUM(E2:E119)</f>
        <v>0</v>
      </c>
      <c r="F126" s="16">
        <f t="shared" si="2"/>
        <v>0</v>
      </c>
      <c r="G126" s="16">
        <f t="shared" si="2"/>
        <v>0</v>
      </c>
      <c r="H126" s="16">
        <f t="shared" si="2"/>
        <v>0</v>
      </c>
      <c r="I126" s="16">
        <f t="shared" ref="I126:Q126" si="3">SUM(I2:I119)</f>
        <v>0</v>
      </c>
      <c r="J126" s="16">
        <f t="shared" si="3"/>
        <v>0</v>
      </c>
      <c r="K126" s="16">
        <f t="shared" si="3"/>
        <v>0</v>
      </c>
      <c r="L126" s="16">
        <f t="shared" si="3"/>
        <v>0</v>
      </c>
      <c r="M126" s="16">
        <f t="shared" si="3"/>
        <v>0</v>
      </c>
      <c r="N126" s="16">
        <f t="shared" si="3"/>
        <v>0</v>
      </c>
      <c r="O126" s="16">
        <f t="shared" si="3"/>
        <v>0</v>
      </c>
      <c r="P126" s="16">
        <f t="shared" si="3"/>
        <v>0</v>
      </c>
      <c r="Q126" s="16">
        <f t="shared" si="3"/>
        <v>0</v>
      </c>
    </row>
    <row r="128" spans="1:17" x14ac:dyDescent="0.2">
      <c r="F128" s="2"/>
      <c r="G128" s="2"/>
      <c r="H128" s="2"/>
      <c r="M128" s="2"/>
      <c r="N128" s="2"/>
      <c r="O128" s="2"/>
      <c r="P128" s="2"/>
      <c r="Q128" s="2"/>
    </row>
    <row r="129" spans="8:15" x14ac:dyDescent="0.2">
      <c r="H129" s="7"/>
      <c r="O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6"/>
  <sheetViews>
    <sheetView workbookViewId="0">
      <selection activeCell="I11" sqref="I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34" t="s">
        <v>85</v>
      </c>
    </row>
    <row r="3" spans="1:5" x14ac:dyDescent="0.2">
      <c r="A3" s="131" t="s">
        <v>86</v>
      </c>
      <c r="B3" s="131" t="s">
        <v>87</v>
      </c>
      <c r="C3" s="131" t="s">
        <v>88</v>
      </c>
      <c r="D3" s="131" t="s">
        <v>89</v>
      </c>
      <c r="E3" s="132" t="s">
        <v>90</v>
      </c>
    </row>
    <row r="4" spans="1:5" x14ac:dyDescent="0.2">
      <c r="A4" s="1" t="s">
        <v>91</v>
      </c>
      <c r="B4" s="48"/>
      <c r="C4" s="133">
        <f>SUMIF(Transactions!I:I,Funders!A4,Transactions!J:J)</f>
        <v>0</v>
      </c>
      <c r="D4" s="133">
        <f>SUMIF(Transactions!K:K,Funders!A4,Transactions!L:L)</f>
        <v>0</v>
      </c>
      <c r="E4" s="3">
        <f>SUM(B4:D4)</f>
        <v>0</v>
      </c>
    </row>
    <row r="5" spans="1:5" x14ac:dyDescent="0.2">
      <c r="A5" s="5"/>
      <c r="B5" s="48"/>
      <c r="C5" s="133">
        <f>SUMIF(Transactions!I:I,Funders!A5,Transactions!J:J)</f>
        <v>0</v>
      </c>
      <c r="D5" s="133">
        <f>SUMIF(Transactions!K:K,Funders!A5,Transactions!L:L)</f>
        <v>0</v>
      </c>
      <c r="E5" s="3">
        <f t="shared" ref="E5:E32" si="0">SUM(B5:D5)</f>
        <v>0</v>
      </c>
    </row>
    <row r="6" spans="1:5" x14ac:dyDescent="0.2">
      <c r="A6" s="5"/>
      <c r="B6" s="48"/>
      <c r="C6" s="133">
        <f>SUMIF(Transactions!I:I,Funders!A6,Transactions!J:J)</f>
        <v>0</v>
      </c>
      <c r="D6" s="133">
        <f>SUMIF(Transactions!K:K,Funders!A6,Transactions!L:L)</f>
        <v>0</v>
      </c>
      <c r="E6" s="3">
        <f t="shared" si="0"/>
        <v>0</v>
      </c>
    </row>
    <row r="7" spans="1:5" x14ac:dyDescent="0.2">
      <c r="A7" s="5"/>
      <c r="B7" s="48"/>
      <c r="C7" s="133">
        <f>SUMIF(Transactions!I:I,Funders!A7,Transactions!J:J)</f>
        <v>0</v>
      </c>
      <c r="D7" s="133">
        <f>SUMIF(Transactions!K:K,Funders!A7,Transactions!L:L)</f>
        <v>0</v>
      </c>
      <c r="E7" s="3">
        <f t="shared" si="0"/>
        <v>0</v>
      </c>
    </row>
    <row r="8" spans="1:5" x14ac:dyDescent="0.2">
      <c r="A8" s="5"/>
      <c r="B8" s="48"/>
      <c r="C8" s="133">
        <f>SUMIF(Transactions!I:I,Funders!A8,Transactions!J:J)</f>
        <v>0</v>
      </c>
      <c r="D8" s="133">
        <f>SUMIF(Transactions!K:K,Funders!A8,Transactions!L:L)</f>
        <v>0</v>
      </c>
      <c r="E8" s="3">
        <f t="shared" si="0"/>
        <v>0</v>
      </c>
    </row>
    <row r="9" spans="1:5" x14ac:dyDescent="0.2">
      <c r="A9" s="5"/>
      <c r="B9" s="48"/>
      <c r="C9" s="133">
        <f>SUMIF(Transactions!I:I,Funders!A9,Transactions!J:J)</f>
        <v>0</v>
      </c>
      <c r="D9" s="133">
        <f>SUMIF(Transactions!K:K,Funders!A9,Transactions!L:L)</f>
        <v>0</v>
      </c>
      <c r="E9" s="3">
        <f t="shared" si="0"/>
        <v>0</v>
      </c>
    </row>
    <row r="10" spans="1:5" x14ac:dyDescent="0.2">
      <c r="A10" s="5"/>
      <c r="B10" s="48"/>
      <c r="C10" s="133">
        <f>SUMIF(Transactions!I:I,Funders!A10,Transactions!J:J)</f>
        <v>0</v>
      </c>
      <c r="D10" s="133">
        <f>SUMIF(Transactions!K:K,Funders!A10,Transactions!L:L)</f>
        <v>0</v>
      </c>
      <c r="E10" s="3">
        <f t="shared" si="0"/>
        <v>0</v>
      </c>
    </row>
    <row r="11" spans="1:5" x14ac:dyDescent="0.2">
      <c r="A11" s="5"/>
      <c r="B11" s="48"/>
      <c r="C11" s="133">
        <f>SUMIF(Transactions!I:I,Funders!A11,Transactions!J:J)</f>
        <v>0</v>
      </c>
      <c r="D11" s="133">
        <f>SUMIF(Transactions!K:K,Funders!A11,Transactions!L:L)</f>
        <v>0</v>
      </c>
      <c r="E11" s="3">
        <f t="shared" si="0"/>
        <v>0</v>
      </c>
    </row>
    <row r="12" spans="1:5" x14ac:dyDescent="0.2">
      <c r="A12" s="5"/>
      <c r="B12" s="48"/>
      <c r="C12" s="133">
        <f>SUMIF(Transactions!I:I,Funders!A12,Transactions!J:J)</f>
        <v>0</v>
      </c>
      <c r="D12" s="133">
        <f>SUMIF(Transactions!K:K,Funders!A12,Transactions!L:L)</f>
        <v>0</v>
      </c>
      <c r="E12" s="3">
        <f t="shared" si="0"/>
        <v>0</v>
      </c>
    </row>
    <row r="13" spans="1:5" x14ac:dyDescent="0.2">
      <c r="A13" s="5"/>
      <c r="B13" s="48"/>
      <c r="C13" s="133">
        <f>SUMIF(Transactions!I:I,Funders!A13,Transactions!J:J)</f>
        <v>0</v>
      </c>
      <c r="D13" s="133">
        <f>SUMIF(Transactions!K:K,Funders!A13,Transactions!L:L)</f>
        <v>0</v>
      </c>
      <c r="E13" s="3">
        <f t="shared" si="0"/>
        <v>0</v>
      </c>
    </row>
    <row r="14" spans="1:5" x14ac:dyDescent="0.2">
      <c r="A14" s="5"/>
      <c r="B14" s="48"/>
      <c r="C14" s="133">
        <f>SUMIF(Transactions!I:I,Funders!A14,Transactions!J:J)</f>
        <v>0</v>
      </c>
      <c r="D14" s="133">
        <f>SUMIF(Transactions!K:K,Funders!A14,Transactions!L:L)</f>
        <v>0</v>
      </c>
      <c r="E14" s="3">
        <f t="shared" si="0"/>
        <v>0</v>
      </c>
    </row>
    <row r="15" spans="1:5" x14ac:dyDescent="0.2">
      <c r="A15" s="5"/>
      <c r="B15" s="48"/>
      <c r="C15" s="133">
        <f>SUMIF(Transactions!I:I,Funders!A15,Transactions!J:J)</f>
        <v>0</v>
      </c>
      <c r="D15" s="133">
        <f>SUMIF(Transactions!K:K,Funders!A15,Transactions!L:L)</f>
        <v>0</v>
      </c>
      <c r="E15" s="3">
        <f t="shared" si="0"/>
        <v>0</v>
      </c>
    </row>
    <row r="16" spans="1:5" x14ac:dyDescent="0.2">
      <c r="A16" s="5"/>
      <c r="B16" s="48"/>
      <c r="C16" s="133">
        <f>SUMIF(Transactions!I:I,Funders!A16,Transactions!J:J)</f>
        <v>0</v>
      </c>
      <c r="D16" s="133">
        <f>SUMIF(Transactions!K:K,Funders!A16,Transactions!L:L)</f>
        <v>0</v>
      </c>
      <c r="E16" s="3">
        <f t="shared" si="0"/>
        <v>0</v>
      </c>
    </row>
    <row r="17" spans="1:5" x14ac:dyDescent="0.2">
      <c r="A17" s="5"/>
      <c r="B17" s="48"/>
      <c r="C17" s="133">
        <f>SUMIF(Transactions!I:I,Funders!A17,Transactions!J:J)</f>
        <v>0</v>
      </c>
      <c r="D17" s="133">
        <f>SUMIF(Transactions!K:K,Funders!A17,Transactions!L:L)</f>
        <v>0</v>
      </c>
      <c r="E17" s="3">
        <f t="shared" si="0"/>
        <v>0</v>
      </c>
    </row>
    <row r="18" spans="1:5" x14ac:dyDescent="0.2">
      <c r="A18" s="5"/>
      <c r="B18" s="48"/>
      <c r="C18" s="133">
        <f>SUMIF(Transactions!I:I,Funders!A18,Transactions!J:J)</f>
        <v>0</v>
      </c>
      <c r="D18" s="133">
        <f>SUMIF(Transactions!K:K,Funders!A18,Transactions!L:L)</f>
        <v>0</v>
      </c>
      <c r="E18" s="3">
        <f t="shared" si="0"/>
        <v>0</v>
      </c>
    </row>
    <row r="19" spans="1:5" x14ac:dyDescent="0.2">
      <c r="A19" s="5"/>
      <c r="B19" s="48"/>
      <c r="C19" s="133">
        <f>SUMIF(Transactions!I:I,Funders!A19,Transactions!J:J)</f>
        <v>0</v>
      </c>
      <c r="D19" s="133">
        <f>SUMIF(Transactions!K:K,Funders!A19,Transactions!L:L)</f>
        <v>0</v>
      </c>
      <c r="E19" s="3">
        <f t="shared" si="0"/>
        <v>0</v>
      </c>
    </row>
    <row r="20" spans="1:5" x14ac:dyDescent="0.2">
      <c r="A20" s="5"/>
      <c r="B20" s="48"/>
      <c r="C20" s="133">
        <f>SUMIF(Transactions!I:I,Funders!A20,Transactions!J:J)</f>
        <v>0</v>
      </c>
      <c r="D20" s="133">
        <f>SUMIF(Transactions!K:K,Funders!A20,Transactions!L:L)</f>
        <v>0</v>
      </c>
      <c r="E20" s="3">
        <f t="shared" si="0"/>
        <v>0</v>
      </c>
    </row>
    <row r="21" spans="1:5" x14ac:dyDescent="0.2">
      <c r="A21" s="5"/>
      <c r="B21" s="48"/>
      <c r="C21" s="133">
        <f>SUMIF(Transactions!I:I,Funders!A21,Transactions!J:J)</f>
        <v>0</v>
      </c>
      <c r="D21" s="133">
        <f>SUMIF(Transactions!K:K,Funders!A21,Transactions!L:L)</f>
        <v>0</v>
      </c>
      <c r="E21" s="3">
        <f t="shared" si="0"/>
        <v>0</v>
      </c>
    </row>
    <row r="22" spans="1:5" x14ac:dyDescent="0.2">
      <c r="A22" s="5"/>
      <c r="B22" s="48"/>
      <c r="C22" s="133">
        <f>SUMIF(Transactions!I:I,Funders!A22,Transactions!J:J)</f>
        <v>0</v>
      </c>
      <c r="D22" s="133">
        <f>SUMIF(Transactions!K:K,Funders!A22,Transactions!L:L)</f>
        <v>0</v>
      </c>
      <c r="E22" s="3">
        <f t="shared" si="0"/>
        <v>0</v>
      </c>
    </row>
    <row r="23" spans="1:5" x14ac:dyDescent="0.2">
      <c r="A23" s="5"/>
      <c r="B23" s="48"/>
      <c r="C23" s="133">
        <f>SUMIF(Transactions!I:I,Funders!A23,Transactions!J:J)</f>
        <v>0</v>
      </c>
      <c r="D23" s="133">
        <f>SUMIF(Transactions!K:K,Funders!A23,Transactions!L:L)</f>
        <v>0</v>
      </c>
      <c r="E23" s="3">
        <f t="shared" si="0"/>
        <v>0</v>
      </c>
    </row>
    <row r="24" spans="1:5" x14ac:dyDescent="0.2">
      <c r="A24" s="5"/>
      <c r="B24" s="48"/>
      <c r="C24" s="133">
        <f>SUMIF(Transactions!I:I,Funders!A24,Transactions!J:J)</f>
        <v>0</v>
      </c>
      <c r="D24" s="133">
        <f>SUMIF(Transactions!K:K,Funders!A24,Transactions!L:L)</f>
        <v>0</v>
      </c>
      <c r="E24" s="3">
        <f t="shared" si="0"/>
        <v>0</v>
      </c>
    </row>
    <row r="25" spans="1:5" x14ac:dyDescent="0.2">
      <c r="A25" s="5"/>
      <c r="B25" s="48"/>
      <c r="C25" s="133">
        <f>SUMIF(Transactions!I:I,Funders!A25,Transactions!J:J)</f>
        <v>0</v>
      </c>
      <c r="D25" s="133">
        <f>SUMIF(Transactions!K:K,Funders!A25,Transactions!L:L)</f>
        <v>0</v>
      </c>
      <c r="E25" s="3">
        <f t="shared" si="0"/>
        <v>0</v>
      </c>
    </row>
    <row r="26" spans="1:5" x14ac:dyDescent="0.2">
      <c r="A26" s="5"/>
      <c r="B26" s="48"/>
      <c r="C26" s="133">
        <f>SUMIF(Transactions!I:I,Funders!A26,Transactions!J:J)</f>
        <v>0</v>
      </c>
      <c r="D26" s="133">
        <f>SUMIF(Transactions!K:K,Funders!A26,Transactions!L:L)</f>
        <v>0</v>
      </c>
      <c r="E26" s="3">
        <f t="shared" si="0"/>
        <v>0</v>
      </c>
    </row>
    <row r="27" spans="1:5" x14ac:dyDescent="0.2">
      <c r="A27" s="5"/>
      <c r="B27" s="48"/>
      <c r="C27" s="133">
        <f>SUMIF(Transactions!I:I,Funders!A27,Transactions!J:J)</f>
        <v>0</v>
      </c>
      <c r="D27" s="133">
        <f>SUMIF(Transactions!K:K,Funders!A27,Transactions!L:L)</f>
        <v>0</v>
      </c>
      <c r="E27" s="3">
        <f t="shared" si="0"/>
        <v>0</v>
      </c>
    </row>
    <row r="28" spans="1:5" x14ac:dyDescent="0.2">
      <c r="A28" s="5"/>
      <c r="B28" s="48"/>
      <c r="C28" s="133">
        <f>SUMIF(Transactions!I:I,Funders!A28,Transactions!J:J)</f>
        <v>0</v>
      </c>
      <c r="D28" s="133">
        <f>SUMIF(Transactions!K:K,Funders!A28,Transactions!L:L)</f>
        <v>0</v>
      </c>
      <c r="E28" s="3">
        <f t="shared" si="0"/>
        <v>0</v>
      </c>
    </row>
    <row r="29" spans="1:5" x14ac:dyDescent="0.2">
      <c r="A29" s="5"/>
      <c r="B29" s="48"/>
      <c r="C29" s="133">
        <f>SUMIF(Transactions!I:I,Funders!A29,Transactions!J:J)</f>
        <v>0</v>
      </c>
      <c r="D29" s="133">
        <f>SUMIF(Transactions!K:K,Funders!A29,Transactions!L:L)</f>
        <v>0</v>
      </c>
      <c r="E29" s="3">
        <f t="shared" si="0"/>
        <v>0</v>
      </c>
    </row>
    <row r="30" spans="1:5" x14ac:dyDescent="0.2">
      <c r="A30" s="5"/>
      <c r="B30" s="48"/>
      <c r="C30" s="133">
        <f>SUMIF(Transactions!I:I,Funders!A30,Transactions!J:J)</f>
        <v>0</v>
      </c>
      <c r="D30" s="133">
        <f>SUMIF(Transactions!K:K,Funders!A30,Transactions!L:L)</f>
        <v>0</v>
      </c>
      <c r="E30" s="3">
        <f t="shared" si="0"/>
        <v>0</v>
      </c>
    </row>
    <row r="31" spans="1:5" x14ac:dyDescent="0.2">
      <c r="A31" s="5"/>
      <c r="B31" s="48"/>
      <c r="C31" s="133">
        <f>SUMIF(Transactions!I:I,Funders!A31,Transactions!J:J)</f>
        <v>0</v>
      </c>
      <c r="D31" s="133">
        <f>SUMIF(Transactions!K:K,Funders!A31,Transactions!L:L)</f>
        <v>0</v>
      </c>
      <c r="E31" s="3">
        <f t="shared" si="0"/>
        <v>0</v>
      </c>
    </row>
    <row r="32" spans="1:5" x14ac:dyDescent="0.2">
      <c r="A32" s="5"/>
      <c r="B32" s="48"/>
      <c r="C32" s="133">
        <f>SUMIF(Transactions!I:I,Funders!A32,Transactions!J:J)</f>
        <v>0</v>
      </c>
      <c r="D32" s="133">
        <f>SUMIF(Transactions!K:K,Funders!A32,Transactions!L:L)</f>
        <v>0</v>
      </c>
      <c r="E32" s="3">
        <f t="shared" si="0"/>
        <v>0</v>
      </c>
    </row>
    <row r="33" spans="1:5" x14ac:dyDescent="0.2">
      <c r="A33" s="131" t="s">
        <v>92</v>
      </c>
      <c r="B33" s="135">
        <f>SUM(B4:B32)</f>
        <v>0</v>
      </c>
      <c r="C33" s="135">
        <f>SUMIF(Transactions!I:I,Funders!A33,Transactions!J:J)</f>
        <v>0</v>
      </c>
      <c r="D33" s="135">
        <f>SUMIF(Transactions!K:K,Funders!A33,Transactions!L:L)</f>
        <v>0</v>
      </c>
      <c r="E33" s="135">
        <f>SUM(E4:E32)</f>
        <v>0</v>
      </c>
    </row>
    <row r="34" spans="1:5" x14ac:dyDescent="0.2">
      <c r="B34" s="133"/>
      <c r="C34" s="133"/>
      <c r="D34" s="133"/>
      <c r="E34" s="133"/>
    </row>
    <row r="35" spans="1:5" x14ac:dyDescent="0.2">
      <c r="B35" s="133"/>
      <c r="C35" s="133"/>
      <c r="D35" s="133"/>
      <c r="E35" s="133"/>
    </row>
    <row r="36" spans="1:5" x14ac:dyDescent="0.2">
      <c r="B36" s="133"/>
      <c r="C36" s="133"/>
      <c r="D36" s="133"/>
      <c r="E36" s="133"/>
    </row>
    <row r="37" spans="1:5" x14ac:dyDescent="0.2">
      <c r="B37" s="133"/>
      <c r="C37" s="133"/>
      <c r="D37" s="133"/>
      <c r="E37" s="133"/>
    </row>
    <row r="38" spans="1:5" x14ac:dyDescent="0.2">
      <c r="B38" s="133"/>
      <c r="C38" s="133"/>
      <c r="D38" s="133"/>
      <c r="E38" s="133"/>
    </row>
    <row r="39" spans="1:5" x14ac:dyDescent="0.2">
      <c r="B39" s="133"/>
      <c r="C39" s="133"/>
      <c r="D39" s="133"/>
      <c r="E39" s="133"/>
    </row>
    <row r="40" spans="1:5" x14ac:dyDescent="0.2">
      <c r="B40" s="133"/>
      <c r="C40" s="133"/>
      <c r="D40" s="133"/>
      <c r="E40" s="133"/>
    </row>
    <row r="41" spans="1:5" x14ac:dyDescent="0.2">
      <c r="B41" s="133"/>
      <c r="C41" s="133"/>
      <c r="D41" s="133"/>
      <c r="E41" s="133"/>
    </row>
    <row r="42" spans="1:5" x14ac:dyDescent="0.2">
      <c r="B42" s="133"/>
      <c r="C42" s="133"/>
      <c r="D42" s="133"/>
      <c r="E42" s="133"/>
    </row>
    <row r="43" spans="1:5" x14ac:dyDescent="0.2">
      <c r="B43" s="133"/>
      <c r="C43" s="133"/>
      <c r="D43" s="133"/>
      <c r="E43" s="133"/>
    </row>
    <row r="44" spans="1:5" x14ac:dyDescent="0.2">
      <c r="B44" s="133"/>
      <c r="C44" s="133"/>
      <c r="D44" s="133"/>
      <c r="E44" s="133"/>
    </row>
    <row r="45" spans="1:5" x14ac:dyDescent="0.2">
      <c r="B45" s="133"/>
      <c r="C45" s="133"/>
      <c r="D45" s="133"/>
      <c r="E45" s="133"/>
    </row>
    <row r="46" spans="1:5" x14ac:dyDescent="0.2">
      <c r="B46" s="133"/>
      <c r="C46" s="133"/>
      <c r="D46" s="133"/>
      <c r="E46" s="133"/>
    </row>
    <row r="47" spans="1:5" x14ac:dyDescent="0.2">
      <c r="B47" s="133"/>
      <c r="C47" s="133"/>
      <c r="D47" s="133"/>
      <c r="E47" s="133"/>
    </row>
    <row r="48" spans="1:5" x14ac:dyDescent="0.2">
      <c r="B48" s="133"/>
      <c r="C48" s="133"/>
      <c r="D48" s="133"/>
      <c r="E48" s="133"/>
    </row>
    <row r="49" spans="2:5" x14ac:dyDescent="0.2">
      <c r="B49" s="133"/>
      <c r="C49" s="133"/>
      <c r="D49" s="133"/>
      <c r="E49" s="133"/>
    </row>
    <row r="50" spans="2:5" x14ac:dyDescent="0.2">
      <c r="B50" s="133"/>
      <c r="C50" s="133"/>
      <c r="D50" s="133"/>
      <c r="E50" s="133"/>
    </row>
    <row r="51" spans="2:5" x14ac:dyDescent="0.2">
      <c r="B51" s="133"/>
      <c r="C51" s="133"/>
      <c r="D51" s="133"/>
      <c r="E51" s="133"/>
    </row>
    <row r="52" spans="2:5" x14ac:dyDescent="0.2">
      <c r="B52" s="133"/>
      <c r="C52" s="133"/>
      <c r="D52" s="133"/>
      <c r="E52" s="133"/>
    </row>
    <row r="53" spans="2:5" x14ac:dyDescent="0.2">
      <c r="B53" s="133"/>
      <c r="C53" s="133"/>
      <c r="D53" s="133"/>
      <c r="E53" s="133"/>
    </row>
    <row r="54" spans="2:5" x14ac:dyDescent="0.2">
      <c r="B54" s="133"/>
      <c r="C54" s="133"/>
      <c r="D54" s="133"/>
      <c r="E54" s="133"/>
    </row>
    <row r="55" spans="2:5" x14ac:dyDescent="0.2">
      <c r="B55" s="133"/>
      <c r="C55" s="133"/>
      <c r="D55" s="133"/>
      <c r="E55" s="133"/>
    </row>
    <row r="56" spans="2:5" x14ac:dyDescent="0.2">
      <c r="B56" s="133"/>
      <c r="C56" s="133"/>
      <c r="D56" s="133"/>
      <c r="E56" s="133"/>
    </row>
    <row r="57" spans="2:5" x14ac:dyDescent="0.2">
      <c r="B57" s="133"/>
      <c r="C57" s="133"/>
      <c r="D57" s="133"/>
      <c r="E57" s="133"/>
    </row>
    <row r="58" spans="2:5" x14ac:dyDescent="0.2">
      <c r="B58" s="133"/>
      <c r="C58" s="133"/>
      <c r="D58" s="133"/>
      <c r="E58" s="133"/>
    </row>
    <row r="59" spans="2:5" x14ac:dyDescent="0.2">
      <c r="B59" s="133"/>
      <c r="C59" s="133"/>
      <c r="D59" s="133"/>
      <c r="E59" s="133"/>
    </row>
    <row r="60" spans="2:5" x14ac:dyDescent="0.2">
      <c r="B60" s="133"/>
      <c r="C60" s="133"/>
      <c r="D60" s="133"/>
      <c r="E60" s="133"/>
    </row>
    <row r="61" spans="2:5" x14ac:dyDescent="0.2">
      <c r="B61" s="133"/>
      <c r="C61" s="133"/>
      <c r="D61" s="133"/>
      <c r="E61" s="133"/>
    </row>
    <row r="62" spans="2:5" x14ac:dyDescent="0.2">
      <c r="B62" s="133"/>
      <c r="C62" s="133"/>
      <c r="D62" s="133"/>
      <c r="E62" s="133"/>
    </row>
    <row r="63" spans="2:5" x14ac:dyDescent="0.2">
      <c r="B63" s="133"/>
      <c r="C63" s="133"/>
      <c r="D63" s="133"/>
      <c r="E63" s="133"/>
    </row>
    <row r="64" spans="2:5" x14ac:dyDescent="0.2">
      <c r="B64" s="133"/>
      <c r="C64" s="133"/>
      <c r="D64" s="133"/>
      <c r="E64" s="133"/>
    </row>
    <row r="65" spans="2:5" x14ac:dyDescent="0.2">
      <c r="B65" s="133"/>
      <c r="C65" s="133"/>
      <c r="D65" s="133"/>
      <c r="E65" s="133"/>
    </row>
    <row r="66" spans="2:5" x14ac:dyDescent="0.2">
      <c r="B66" s="133"/>
      <c r="C66" s="133"/>
      <c r="D66" s="133"/>
      <c r="E66" s="133"/>
    </row>
    <row r="67" spans="2:5" x14ac:dyDescent="0.2">
      <c r="B67" s="133"/>
      <c r="C67" s="133"/>
      <c r="D67" s="133"/>
      <c r="E67" s="133"/>
    </row>
    <row r="68" spans="2:5" x14ac:dyDescent="0.2">
      <c r="B68" s="133"/>
      <c r="C68" s="133"/>
      <c r="D68" s="133"/>
      <c r="E68" s="133"/>
    </row>
    <row r="69" spans="2:5" x14ac:dyDescent="0.2">
      <c r="B69" s="133"/>
      <c r="C69" s="133"/>
      <c r="D69" s="133"/>
      <c r="E69" s="133"/>
    </row>
    <row r="70" spans="2:5" x14ac:dyDescent="0.2">
      <c r="B70" s="133"/>
      <c r="C70" s="133"/>
      <c r="D70" s="133"/>
      <c r="E70" s="133"/>
    </row>
    <row r="71" spans="2:5" x14ac:dyDescent="0.2">
      <c r="B71" s="133"/>
      <c r="C71" s="133"/>
      <c r="D71" s="133"/>
      <c r="E71" s="133"/>
    </row>
    <row r="72" spans="2:5" x14ac:dyDescent="0.2">
      <c r="B72" s="133"/>
      <c r="C72" s="133"/>
      <c r="D72" s="133"/>
      <c r="E72" s="133"/>
    </row>
    <row r="73" spans="2:5" x14ac:dyDescent="0.2">
      <c r="B73" s="133"/>
      <c r="C73" s="133"/>
      <c r="D73" s="133"/>
      <c r="E73" s="133"/>
    </row>
    <row r="74" spans="2:5" x14ac:dyDescent="0.2">
      <c r="B74" s="133"/>
      <c r="C74" s="133"/>
      <c r="D74" s="133"/>
      <c r="E74" s="133"/>
    </row>
    <row r="75" spans="2:5" x14ac:dyDescent="0.2">
      <c r="B75" s="133"/>
      <c r="C75" s="133"/>
      <c r="D75" s="133"/>
      <c r="E75" s="133"/>
    </row>
    <row r="76" spans="2:5" x14ac:dyDescent="0.2">
      <c r="B76" s="133"/>
      <c r="C76" s="133"/>
      <c r="D76" s="133"/>
      <c r="E76" s="133"/>
    </row>
    <row r="77" spans="2:5" x14ac:dyDescent="0.2">
      <c r="B77" s="133"/>
      <c r="C77" s="133"/>
      <c r="D77" s="133"/>
      <c r="E77" s="133"/>
    </row>
    <row r="78" spans="2:5" x14ac:dyDescent="0.2">
      <c r="B78" s="133"/>
      <c r="C78" s="133"/>
      <c r="D78" s="133"/>
      <c r="E78" s="133"/>
    </row>
    <row r="79" spans="2:5" x14ac:dyDescent="0.2">
      <c r="B79" s="133"/>
      <c r="C79" s="133"/>
      <c r="D79" s="133"/>
      <c r="E79" s="133"/>
    </row>
    <row r="80" spans="2:5" x14ac:dyDescent="0.2">
      <c r="B80" s="133"/>
      <c r="C80" s="133"/>
      <c r="D80" s="133"/>
      <c r="E80" s="133"/>
    </row>
    <row r="81" spans="2:5" x14ac:dyDescent="0.2">
      <c r="B81" s="133"/>
      <c r="C81" s="133"/>
      <c r="D81" s="133"/>
      <c r="E81" s="133"/>
    </row>
    <row r="82" spans="2:5" x14ac:dyDescent="0.2">
      <c r="B82" s="133"/>
      <c r="C82" s="133"/>
      <c r="D82" s="133"/>
      <c r="E82" s="133"/>
    </row>
    <row r="83" spans="2:5" x14ac:dyDescent="0.2">
      <c r="B83" s="133"/>
      <c r="C83" s="133"/>
      <c r="D83" s="133"/>
      <c r="E83" s="133"/>
    </row>
    <row r="84" spans="2:5" x14ac:dyDescent="0.2">
      <c r="B84" s="133"/>
      <c r="C84" s="133"/>
      <c r="D84" s="133"/>
      <c r="E84" s="133"/>
    </row>
    <row r="85" spans="2:5" x14ac:dyDescent="0.2">
      <c r="B85" s="133"/>
      <c r="C85" s="133"/>
      <c r="D85" s="133"/>
      <c r="E85" s="133"/>
    </row>
    <row r="86" spans="2:5" x14ac:dyDescent="0.2">
      <c r="B86" s="133"/>
      <c r="C86" s="133"/>
      <c r="D86" s="133"/>
      <c r="E86" s="133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F74"/>
  <sheetViews>
    <sheetView topLeftCell="A46" workbookViewId="0">
      <selection activeCell="J67" sqref="J67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4" t="s">
        <v>43</v>
      </c>
      <c r="B1" s="44"/>
    </row>
    <row r="2" spans="1:6" x14ac:dyDescent="0.2">
      <c r="C2" s="1" t="s">
        <v>44</v>
      </c>
      <c r="D2" s="1" t="s">
        <v>45</v>
      </c>
      <c r="E2" s="1" t="s">
        <v>46</v>
      </c>
      <c r="F2" s="1" t="s">
        <v>47</v>
      </c>
    </row>
    <row r="3" spans="1:6" x14ac:dyDescent="0.2">
      <c r="B3" s="45" t="s">
        <v>40</v>
      </c>
    </row>
    <row r="4" spans="1:6" x14ac:dyDescent="0.2">
      <c r="A4" s="5">
        <f>Accounts!A48</f>
        <v>410</v>
      </c>
      <c r="B4" s="45" t="str">
        <f>Accounts!B48</f>
        <v>General</v>
      </c>
    </row>
    <row r="5" spans="1:6" x14ac:dyDescent="0.2">
      <c r="A5" s="5">
        <f>Accounts!A49</f>
        <v>411</v>
      </c>
      <c r="B5" s="47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7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7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7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7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7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7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7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7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7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7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7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7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7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7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7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7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7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7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7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7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7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7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7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7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7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7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7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7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7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5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7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7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7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7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5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7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7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7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7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7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7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5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5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7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7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7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7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7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7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7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7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7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7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7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7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7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7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7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5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7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7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7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7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7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5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7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5" t="s">
        <v>48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30"/>
  <sheetViews>
    <sheetView workbookViewId="0">
      <selection activeCell="C27" sqref="C27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5" t="s">
        <v>49</v>
      </c>
      <c r="B1" s="15"/>
    </row>
    <row r="2" spans="1:9" x14ac:dyDescent="0.2">
      <c r="C2" s="1" t="s">
        <v>50</v>
      </c>
      <c r="D2" s="1" t="s">
        <v>51</v>
      </c>
      <c r="E2" s="1" t="s">
        <v>56</v>
      </c>
      <c r="F2" s="1" t="s">
        <v>26</v>
      </c>
      <c r="G2" s="149" t="s">
        <v>52</v>
      </c>
    </row>
    <row r="3" spans="1:9" x14ac:dyDescent="0.2">
      <c r="A3" s="76">
        <v>100</v>
      </c>
      <c r="B3" s="77" t="s">
        <v>4</v>
      </c>
      <c r="C3" s="76"/>
      <c r="D3" s="76"/>
      <c r="E3" s="76"/>
      <c r="F3" s="76"/>
      <c r="G3" s="150"/>
      <c r="H3" s="76"/>
    </row>
    <row r="4" spans="1:9" x14ac:dyDescent="0.2">
      <c r="A4" s="76">
        <v>110</v>
      </c>
      <c r="B4" s="77" t="s">
        <v>5</v>
      </c>
      <c r="C4" s="76"/>
      <c r="D4" s="76"/>
      <c r="E4" s="76"/>
      <c r="F4" s="76"/>
      <c r="G4" s="150"/>
      <c r="H4" s="76"/>
    </row>
    <row r="5" spans="1:9" x14ac:dyDescent="0.2">
      <c r="A5" s="76">
        <v>111</v>
      </c>
      <c r="B5" s="76" t="s">
        <v>59</v>
      </c>
      <c r="C5" s="145">
        <f>Assets!D4</f>
        <v>0</v>
      </c>
      <c r="D5" s="79"/>
      <c r="E5" s="79">
        <f>Assets!E4-Assets!F4</f>
        <v>0</v>
      </c>
      <c r="F5" s="79">
        <f>Assets!I4*-1</f>
        <v>0</v>
      </c>
      <c r="G5" s="150">
        <f>SUM(C5:F5)</f>
        <v>0</v>
      </c>
      <c r="H5" s="76"/>
    </row>
    <row r="6" spans="1:9" x14ac:dyDescent="0.2">
      <c r="A6" s="76">
        <v>120</v>
      </c>
      <c r="B6" s="76" t="s">
        <v>60</v>
      </c>
      <c r="C6" s="146">
        <f>Assets!D7</f>
        <v>0</v>
      </c>
      <c r="D6" s="79"/>
      <c r="E6" s="79">
        <f>Assets!E7-Assets!F7</f>
        <v>0</v>
      </c>
      <c r="F6" s="79">
        <f>Assets!I7*-1</f>
        <v>0</v>
      </c>
      <c r="G6" s="150">
        <f t="shared" ref="G6:G9" si="0">SUM(C6:F6)</f>
        <v>0</v>
      </c>
      <c r="H6" s="76"/>
    </row>
    <row r="7" spans="1:9" x14ac:dyDescent="0.2">
      <c r="A7" s="76">
        <f>Accounts!A16</f>
        <v>130</v>
      </c>
      <c r="B7" s="76" t="str">
        <f>Accounts!B16</f>
        <v>Furniture and Fittings</v>
      </c>
      <c r="C7" s="147">
        <f>Assets!D15</f>
        <v>0</v>
      </c>
      <c r="D7" s="79"/>
      <c r="E7" s="79">
        <f>Assets!E15-Assets!F15</f>
        <v>0</v>
      </c>
      <c r="F7" s="79">
        <f>Assets!I15*-1</f>
        <v>0</v>
      </c>
      <c r="G7" s="150">
        <f>SUM(C7:F7)</f>
        <v>0</v>
      </c>
      <c r="H7" s="76"/>
    </row>
    <row r="8" spans="1:9" x14ac:dyDescent="0.2">
      <c r="A8" s="76">
        <v>140</v>
      </c>
      <c r="B8" s="76" t="s">
        <v>70</v>
      </c>
      <c r="C8" s="148">
        <f>Assets!D21</f>
        <v>0</v>
      </c>
      <c r="D8" s="79"/>
      <c r="E8" s="79">
        <f>Assets!E21-Assets!F21</f>
        <v>0</v>
      </c>
      <c r="F8" s="79">
        <f>Assets!I21*-1</f>
        <v>0</v>
      </c>
      <c r="G8" s="150">
        <f t="shared" si="0"/>
        <v>0</v>
      </c>
      <c r="H8" s="76"/>
    </row>
    <row r="9" spans="1:9" x14ac:dyDescent="0.2">
      <c r="A9" s="76">
        <v>150</v>
      </c>
      <c r="B9" s="76" t="s">
        <v>72</v>
      </c>
      <c r="C9" s="148">
        <f>Assets!D25</f>
        <v>0</v>
      </c>
      <c r="D9" s="79"/>
      <c r="E9" s="79">
        <f>Assets!E25-Assets!F25</f>
        <v>0</v>
      </c>
      <c r="F9" s="79">
        <f>Assets!I25*-1</f>
        <v>0</v>
      </c>
      <c r="G9" s="150">
        <f t="shared" si="0"/>
        <v>0</v>
      </c>
      <c r="H9" s="76"/>
    </row>
    <row r="10" spans="1:9" x14ac:dyDescent="0.2">
      <c r="A10" s="76"/>
      <c r="B10" s="77" t="s">
        <v>23</v>
      </c>
      <c r="C10" s="80">
        <f>SUM(C5:C9)</f>
        <v>0</v>
      </c>
      <c r="D10" s="80"/>
      <c r="E10" s="80">
        <f t="shared" ref="E10:G10" si="1">SUM(E5:E9)</f>
        <v>0</v>
      </c>
      <c r="F10" s="80">
        <f t="shared" si="1"/>
        <v>0</v>
      </c>
      <c r="G10" s="151">
        <f t="shared" si="1"/>
        <v>0</v>
      </c>
      <c r="H10" s="76"/>
      <c r="I10" s="7"/>
    </row>
    <row r="11" spans="1:9" x14ac:dyDescent="0.2">
      <c r="A11" s="76"/>
      <c r="B11" s="76"/>
      <c r="C11" s="76"/>
      <c r="D11" s="79"/>
      <c r="E11" s="76"/>
      <c r="F11" s="76"/>
      <c r="G11" s="150"/>
      <c r="H11" s="76"/>
    </row>
    <row r="12" spans="1:9" x14ac:dyDescent="0.2">
      <c r="A12" s="76">
        <v>150</v>
      </c>
      <c r="B12" s="77" t="s">
        <v>7</v>
      </c>
      <c r="C12" s="76"/>
      <c r="D12" s="76"/>
      <c r="E12" s="76"/>
      <c r="F12" s="76"/>
      <c r="G12" s="150"/>
      <c r="H12" s="76"/>
    </row>
    <row r="13" spans="1:9" x14ac:dyDescent="0.2">
      <c r="A13" s="76">
        <v>161</v>
      </c>
      <c r="B13" s="5" t="s">
        <v>93</v>
      </c>
      <c r="C13" s="81">
        <f>Transactions!H2</f>
        <v>0</v>
      </c>
      <c r="D13" s="82">
        <f>SUMIF(Transactions!G:G,"=y",Transactions!F:F)</f>
        <v>0</v>
      </c>
      <c r="E13" s="76"/>
      <c r="F13" s="79">
        <f>SUMIF(Journal!B:B,A13,Journal!E:E)*-1+SUMIF(Journal!B:B,A13,Journal!D:D)</f>
        <v>0</v>
      </c>
      <c r="G13" s="150">
        <f>SUM(C13:F13)</f>
        <v>0</v>
      </c>
      <c r="H13" s="76"/>
      <c r="I13" s="75"/>
    </row>
    <row r="14" spans="1:9" x14ac:dyDescent="0.2">
      <c r="A14" s="76">
        <v>162</v>
      </c>
      <c r="B14" s="5" t="s">
        <v>94</v>
      </c>
      <c r="C14" s="48"/>
      <c r="D14" s="84">
        <f>Accounts!E35*-1</f>
        <v>0</v>
      </c>
      <c r="E14" s="76"/>
      <c r="F14" s="79">
        <f>SUMIF(Journal!B:B,A14,Journal!E:E)*-1+SUMIF(Journal!B:B,A14,Journal!D:D)</f>
        <v>0</v>
      </c>
      <c r="G14" s="150">
        <f t="shared" ref="G14:G16" si="2">SUM(C14:F14)</f>
        <v>0</v>
      </c>
      <c r="H14" s="76"/>
      <c r="I14" s="14"/>
    </row>
    <row r="15" spans="1:9" x14ac:dyDescent="0.2">
      <c r="A15" s="76">
        <v>163</v>
      </c>
      <c r="B15" s="5"/>
      <c r="C15" s="48"/>
      <c r="D15" s="84">
        <f>Accounts!E36*-1</f>
        <v>0</v>
      </c>
      <c r="E15" s="76"/>
      <c r="F15" s="79">
        <f>SUMIF(Journal!B:B,A15,Journal!E:E)*-1+SUMIF(Journal!B:B,A15,Journal!D:D)</f>
        <v>0</v>
      </c>
      <c r="G15" s="150">
        <f t="shared" si="2"/>
        <v>0</v>
      </c>
      <c r="H15" s="76"/>
      <c r="I15" s="14"/>
    </row>
    <row r="16" spans="1:9" x14ac:dyDescent="0.2">
      <c r="A16" s="76">
        <v>164</v>
      </c>
      <c r="B16" s="5"/>
      <c r="C16" s="48"/>
      <c r="D16" s="84">
        <f>Accounts!E37*-1</f>
        <v>0</v>
      </c>
      <c r="E16" s="76"/>
      <c r="F16" s="79">
        <f>SUMIF(Journal!B:B,A16,Journal!E:E)*-1+SUMIF(Journal!B:B,A16,Journal!D:D)</f>
        <v>0</v>
      </c>
      <c r="G16" s="150">
        <f t="shared" si="2"/>
        <v>0</v>
      </c>
      <c r="H16" s="76"/>
      <c r="I16" s="14"/>
    </row>
    <row r="17" spans="1:10" x14ac:dyDescent="0.2">
      <c r="A17" s="76">
        <v>165</v>
      </c>
      <c r="B17" s="5" t="s">
        <v>96</v>
      </c>
      <c r="C17" s="5"/>
      <c r="D17" s="85">
        <f>SUMIFS(Transactions!F:F,Transactions!G:G,"&lt;&gt;y",Transactions!F:F,"&gt;0")</f>
        <v>0</v>
      </c>
      <c r="E17" s="76"/>
      <c r="F17" s="79">
        <f>SUMIF(Journal!B:B,A17,Journal!E:E)*-1+SUMIF(Journal!B:B,A17,Journal!D:D)</f>
        <v>0</v>
      </c>
      <c r="G17" s="150">
        <f>SUM(C17:F17)</f>
        <v>0</v>
      </c>
      <c r="H17" s="76"/>
      <c r="J17" s="14"/>
    </row>
    <row r="18" spans="1:10" x14ac:dyDescent="0.2">
      <c r="A18" s="76"/>
      <c r="B18" s="77" t="s">
        <v>57</v>
      </c>
      <c r="C18" s="154"/>
      <c r="D18" s="80">
        <f>SUM(D13:D17)</f>
        <v>0</v>
      </c>
      <c r="E18" s="76"/>
      <c r="F18" s="76"/>
      <c r="G18" s="152">
        <f>SUM(G13:G17)</f>
        <v>0</v>
      </c>
      <c r="H18" s="86">
        <f>G10+G18</f>
        <v>0</v>
      </c>
      <c r="J18" s="14"/>
    </row>
    <row r="19" spans="1:10" x14ac:dyDescent="0.2">
      <c r="A19" s="76">
        <v>251</v>
      </c>
      <c r="B19" s="77" t="s">
        <v>8</v>
      </c>
      <c r="C19" s="5"/>
      <c r="D19" s="76"/>
      <c r="E19" s="76"/>
      <c r="F19" s="76"/>
      <c r="G19" s="150"/>
      <c r="H19" s="87"/>
      <c r="I19" s="14"/>
      <c r="J19" s="14"/>
    </row>
    <row r="20" spans="1:10" x14ac:dyDescent="0.2">
      <c r="A20" s="76">
        <v>252</v>
      </c>
      <c r="B20" s="77" t="s">
        <v>9</v>
      </c>
      <c r="C20" s="5"/>
      <c r="D20" s="76"/>
      <c r="E20" s="76"/>
      <c r="F20" s="79">
        <f>SUMIF(Journal!B:B,A20,Journal!E:E)*-1+SUMIF(Journal!B:B,A20,Journal!D:D)</f>
        <v>0</v>
      </c>
      <c r="G20" s="150">
        <f t="shared" ref="G20:G21" si="3">SUM(C20:F20)</f>
        <v>0</v>
      </c>
      <c r="H20" s="76"/>
      <c r="J20" s="14"/>
    </row>
    <row r="21" spans="1:10" x14ac:dyDescent="0.2">
      <c r="A21" s="76">
        <v>253</v>
      </c>
      <c r="B21" s="77" t="s">
        <v>10</v>
      </c>
      <c r="C21" s="5"/>
      <c r="D21" s="76"/>
      <c r="E21" s="76"/>
      <c r="F21" s="79">
        <f>SUMIF(Journal!B:B,A21,Journal!E:E)*-1+SUMIF(Journal!B:B,A21,Journal!D:D)</f>
        <v>0</v>
      </c>
      <c r="G21" s="150">
        <f t="shared" si="3"/>
        <v>0</v>
      </c>
      <c r="H21" s="76"/>
    </row>
    <row r="22" spans="1:10" x14ac:dyDescent="0.2">
      <c r="A22" s="76">
        <v>254</v>
      </c>
      <c r="B22" s="83" t="s">
        <v>97</v>
      </c>
      <c r="C22" s="48"/>
      <c r="D22" s="78">
        <f>SUMIFS(Transactions!F:F,Transactions!G:G,"&lt;&gt;y",Transactions!F:F,"&lt;0")*-1</f>
        <v>0</v>
      </c>
      <c r="E22" s="76"/>
      <c r="F22" s="79">
        <f>SUMIF(Journal!B:B,A22,Journal!E:E)*-1+SUMIF(Journal!B:B,A22,Journal!D:D)</f>
        <v>0</v>
      </c>
      <c r="G22" s="150">
        <f>SUM(C22:F22)</f>
        <v>0</v>
      </c>
      <c r="H22" s="76"/>
    </row>
    <row r="23" spans="1:10" x14ac:dyDescent="0.2">
      <c r="A23" s="76">
        <v>255</v>
      </c>
      <c r="B23" s="83"/>
      <c r="C23" s="48"/>
      <c r="D23" s="79">
        <f>Accounts!E44</f>
        <v>0</v>
      </c>
      <c r="E23" s="76"/>
      <c r="F23" s="79">
        <f>SUMIF(Journal!B:B,A23,Journal!E:E)*-1+SUMIF(Journal!B:B,A23,Journal!D:D)</f>
        <v>0</v>
      </c>
      <c r="G23" s="150">
        <f t="shared" ref="G23:G24" si="4">SUM(C23:F23)</f>
        <v>0</v>
      </c>
      <c r="H23" s="76"/>
    </row>
    <row r="24" spans="1:10" x14ac:dyDescent="0.2">
      <c r="A24" s="76">
        <v>256</v>
      </c>
      <c r="B24" s="76"/>
      <c r="C24" s="5"/>
      <c r="D24" s="76"/>
      <c r="E24" s="76"/>
      <c r="F24" s="79">
        <f>SUMIF(Journal!B:B,A24,Journal!E:E)*-1+SUMIF(Journal!B:B,A24,Journal!D:D)</f>
        <v>0</v>
      </c>
      <c r="G24" s="150">
        <f t="shared" si="4"/>
        <v>0</v>
      </c>
      <c r="H24" s="76"/>
    </row>
    <row r="25" spans="1:10" x14ac:dyDescent="0.2">
      <c r="A25" s="76"/>
      <c r="B25" s="77" t="s">
        <v>57</v>
      </c>
      <c r="C25" s="5"/>
      <c r="D25" s="78">
        <f>SUM(D22:D24)</f>
        <v>0</v>
      </c>
      <c r="E25" s="78"/>
      <c r="F25" s="79">
        <f>SUMIF(Journal!B:B,A25,Journal!E:E)*-1+SUMIF(Journal!B:B,A25,Journal!D:D)</f>
        <v>0</v>
      </c>
      <c r="G25" s="150">
        <f>SUM(G22:G24)</f>
        <v>0</v>
      </c>
      <c r="H25" s="76"/>
    </row>
    <row r="26" spans="1:10" x14ac:dyDescent="0.2">
      <c r="A26" s="76"/>
      <c r="B26" s="77" t="s">
        <v>12</v>
      </c>
      <c r="C26" s="5"/>
      <c r="D26" s="76"/>
      <c r="E26" s="76"/>
      <c r="F26" s="78"/>
      <c r="G26" s="150"/>
      <c r="H26" s="76"/>
      <c r="I26" s="13"/>
    </row>
    <row r="27" spans="1:10" x14ac:dyDescent="0.2">
      <c r="A27" s="76">
        <v>301</v>
      </c>
      <c r="B27" s="76" t="s">
        <v>12</v>
      </c>
      <c r="C27" s="48"/>
      <c r="D27" s="79">
        <f>'Income St'!F73</f>
        <v>0</v>
      </c>
      <c r="E27" s="76"/>
      <c r="F27" s="78">
        <f t="shared" ref="F27" si="5">SUM(F23:F26)</f>
        <v>0</v>
      </c>
      <c r="G27" s="150">
        <f>SUM(C27:F27)</f>
        <v>0</v>
      </c>
      <c r="H27" s="86">
        <f>G27+G25</f>
        <v>0</v>
      </c>
    </row>
    <row r="28" spans="1:10" x14ac:dyDescent="0.2">
      <c r="A28">
        <v>302</v>
      </c>
      <c r="C28" s="5"/>
      <c r="G28" s="153"/>
    </row>
    <row r="30" spans="1:10" x14ac:dyDescent="0.2">
      <c r="I30" s="14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4"/>
  <sheetViews>
    <sheetView zoomScaleNormal="100" workbookViewId="0">
      <selection activeCell="H5" sqref="H5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5" t="s">
        <v>53</v>
      </c>
    </row>
    <row r="2" spans="1:12" x14ac:dyDescent="0.2">
      <c r="A2" s="20"/>
      <c r="B2" s="20"/>
      <c r="C2" s="20"/>
      <c r="D2" s="21" t="s">
        <v>63</v>
      </c>
      <c r="E2" s="22"/>
      <c r="F2" s="22"/>
      <c r="G2" s="52" t="s">
        <v>39</v>
      </c>
      <c r="H2" s="52"/>
      <c r="I2" s="24"/>
      <c r="J2" s="21" t="s">
        <v>68</v>
      </c>
    </row>
    <row r="3" spans="1:12" x14ac:dyDescent="0.2">
      <c r="A3" s="25" t="s">
        <v>6</v>
      </c>
      <c r="B3" s="25" t="s">
        <v>54</v>
      </c>
      <c r="C3" s="25" t="s">
        <v>55</v>
      </c>
      <c r="D3" s="25" t="s">
        <v>64</v>
      </c>
      <c r="E3" s="22" t="s">
        <v>65</v>
      </c>
      <c r="F3" s="22" t="s">
        <v>66</v>
      </c>
      <c r="G3" s="52" t="s">
        <v>61</v>
      </c>
      <c r="H3" s="52" t="s">
        <v>62</v>
      </c>
      <c r="I3" s="23" t="s">
        <v>67</v>
      </c>
      <c r="J3" s="25" t="s">
        <v>69</v>
      </c>
    </row>
    <row r="4" spans="1:12" s="30" customFormat="1" x14ac:dyDescent="0.2">
      <c r="A4" s="26" t="str">
        <f>Accounts!B4</f>
        <v>Buildings</v>
      </c>
      <c r="B4" s="26"/>
      <c r="C4" s="34">
        <f>SUM(C5:C6)</f>
        <v>0</v>
      </c>
      <c r="D4" s="34">
        <f t="shared" ref="D4:F4" si="0">SUM(D5:D6)</f>
        <v>0</v>
      </c>
      <c r="E4" s="34">
        <f t="shared" si="0"/>
        <v>0</v>
      </c>
      <c r="F4" s="34">
        <f t="shared" si="0"/>
        <v>0</v>
      </c>
      <c r="G4" s="53"/>
      <c r="H4" s="53"/>
      <c r="I4" s="40">
        <f t="shared" ref="I4:J4" si="1">SUM(I5:I6)</f>
        <v>0</v>
      </c>
      <c r="J4" s="40">
        <f t="shared" si="1"/>
        <v>0</v>
      </c>
    </row>
    <row r="5" spans="1:12" x14ac:dyDescent="0.2">
      <c r="A5" s="20">
        <f>Accounts!B5</f>
        <v>0</v>
      </c>
      <c r="B5" s="66"/>
      <c r="C5" s="67"/>
      <c r="D5" s="67"/>
      <c r="E5" s="37">
        <f>IF(Accounts!E5&lt;0,Accounts!E5*-1,0)</f>
        <v>0</v>
      </c>
      <c r="F5" s="37">
        <f>IF(Accounts!E5&gt;0,Accounts!E5,0)</f>
        <v>0</v>
      </c>
      <c r="G5" s="54"/>
      <c r="H5" s="55"/>
      <c r="I5" s="39">
        <f>IF(G5="SL",(C5-F5)*H5,(D5-F5)*H5)</f>
        <v>0</v>
      </c>
      <c r="J5" s="35">
        <f>D5+E5-I5-F5</f>
        <v>0</v>
      </c>
    </row>
    <row r="6" spans="1:12" x14ac:dyDescent="0.2">
      <c r="A6" s="20">
        <f>Accounts!B6</f>
        <v>0</v>
      </c>
      <c r="B6" s="68"/>
      <c r="C6" s="69"/>
      <c r="D6" s="69"/>
      <c r="E6" s="37">
        <f>IF(Accounts!E6&lt;0,Accounts!E6*-1,0)</f>
        <v>0</v>
      </c>
      <c r="F6" s="37">
        <f>IF(Accounts!E6&gt;0,Accounts!E6,0)</f>
        <v>0</v>
      </c>
      <c r="G6" s="54"/>
      <c r="H6" s="54"/>
      <c r="I6" s="39">
        <f>IF(G6="SL",(C6-F6)*H6,(D6-F6)*H6)</f>
        <v>0</v>
      </c>
      <c r="J6" s="35">
        <f>D6+E6-I6-F6</f>
        <v>0</v>
      </c>
      <c r="L6" s="17"/>
    </row>
    <row r="7" spans="1:12" s="31" customFormat="1" x14ac:dyDescent="0.2">
      <c r="A7" s="26" t="s">
        <v>60</v>
      </c>
      <c r="B7" s="26"/>
      <c r="C7" s="34">
        <f>SUM(C8:C14)</f>
        <v>0</v>
      </c>
      <c r="D7" s="34">
        <f t="shared" ref="D7:F7" si="2">SUM(D8:D14)</f>
        <v>0</v>
      </c>
      <c r="E7" s="34">
        <f t="shared" si="2"/>
        <v>0</v>
      </c>
      <c r="F7" s="34">
        <f t="shared" si="2"/>
        <v>0</v>
      </c>
      <c r="G7" s="53"/>
      <c r="H7" s="53"/>
      <c r="I7" s="34">
        <f t="shared" ref="I7:J7" si="3">SUM(I8:I14)</f>
        <v>0</v>
      </c>
      <c r="J7" s="34">
        <f t="shared" si="3"/>
        <v>0</v>
      </c>
    </row>
    <row r="8" spans="1:12" x14ac:dyDescent="0.2">
      <c r="A8" s="20">
        <f>Accounts!B8</f>
        <v>0</v>
      </c>
      <c r="B8" s="66"/>
      <c r="C8" s="69"/>
      <c r="D8" s="69"/>
      <c r="E8" s="37">
        <f>IF(Accounts!E8&lt;0,Accounts!E8*-1,0)</f>
        <v>0</v>
      </c>
      <c r="F8" s="37">
        <f>IF(Accounts!E8&gt;0,Accounts!E8,0)</f>
        <v>0</v>
      </c>
      <c r="G8" s="54"/>
      <c r="H8" s="55"/>
      <c r="I8" s="39">
        <f>IF(G8="SL",(C8-F8)*H8,(D8-F8)*H8)</f>
        <v>0</v>
      </c>
      <c r="J8" s="36">
        <f>D8+E8-I8-F8</f>
        <v>0</v>
      </c>
      <c r="L8" s="17"/>
    </row>
    <row r="9" spans="1:12" x14ac:dyDescent="0.2">
      <c r="A9" s="20">
        <f>Accounts!B9</f>
        <v>0</v>
      </c>
      <c r="B9" s="66"/>
      <c r="C9" s="69"/>
      <c r="D9" s="69"/>
      <c r="E9" s="37">
        <f>IF(Accounts!E9&lt;0,Accounts!E9*-1,0)</f>
        <v>0</v>
      </c>
      <c r="F9" s="37">
        <f>IF(Accounts!E9&gt;0,Accounts!E9,0)</f>
        <v>0</v>
      </c>
      <c r="G9" s="54"/>
      <c r="H9" s="54"/>
      <c r="I9" s="39">
        <f t="shared" ref="I9:I14" si="4">IF(G9="SL",(C9-F9)*H9,(D9-F9)*H9)</f>
        <v>0</v>
      </c>
      <c r="J9" s="36">
        <f t="shared" ref="J9:J14" si="5">D9+E9-I9-F9</f>
        <v>0</v>
      </c>
      <c r="L9" s="17"/>
    </row>
    <row r="10" spans="1:12" x14ac:dyDescent="0.2">
      <c r="A10" s="20">
        <f>Accounts!B10</f>
        <v>0</v>
      </c>
      <c r="B10" s="66"/>
      <c r="C10" s="70"/>
      <c r="D10" s="70"/>
      <c r="E10" s="37">
        <f>IF(Accounts!E10&lt;0,Accounts!E10*-1,0)</f>
        <v>0</v>
      </c>
      <c r="F10" s="37">
        <f>IF(Accounts!E10&gt;0,Accounts!E10,0)</f>
        <v>0</v>
      </c>
      <c r="G10" s="54"/>
      <c r="H10" s="55"/>
      <c r="I10" s="39">
        <f t="shared" si="4"/>
        <v>0</v>
      </c>
      <c r="J10" s="36">
        <f t="shared" si="5"/>
        <v>0</v>
      </c>
      <c r="L10" s="17"/>
    </row>
    <row r="11" spans="1:12" x14ac:dyDescent="0.2">
      <c r="A11" s="20">
        <f>Accounts!B11</f>
        <v>0</v>
      </c>
      <c r="B11" s="66"/>
      <c r="C11" s="69"/>
      <c r="D11" s="69"/>
      <c r="E11" s="37">
        <f>IF(Accounts!E11&lt;0,Accounts!E11*-1,0)</f>
        <v>0</v>
      </c>
      <c r="F11" s="37">
        <f>IF(Accounts!E11&gt;0,Accounts!E11,0)</f>
        <v>0</v>
      </c>
      <c r="G11" s="54"/>
      <c r="H11" s="54"/>
      <c r="I11" s="39">
        <f t="shared" si="4"/>
        <v>0</v>
      </c>
      <c r="J11" s="36">
        <f t="shared" si="5"/>
        <v>0</v>
      </c>
      <c r="L11" s="17"/>
    </row>
    <row r="12" spans="1:12" x14ac:dyDescent="0.2">
      <c r="A12" s="20">
        <f>Accounts!B12</f>
        <v>0</v>
      </c>
      <c r="B12" s="66"/>
      <c r="C12" s="69"/>
      <c r="D12" s="69"/>
      <c r="E12" s="37">
        <f>IF(Accounts!E12&lt;0,Accounts!E12*-1,0)</f>
        <v>0</v>
      </c>
      <c r="F12" s="37">
        <f>IF(Accounts!E12&gt;0,Accounts!E12,0)</f>
        <v>0</v>
      </c>
      <c r="G12" s="54"/>
      <c r="H12" s="54"/>
      <c r="I12" s="39">
        <f t="shared" si="4"/>
        <v>0</v>
      </c>
      <c r="J12" s="36">
        <f t="shared" si="5"/>
        <v>0</v>
      </c>
      <c r="L12" s="17"/>
    </row>
    <row r="13" spans="1:12" x14ac:dyDescent="0.2">
      <c r="A13" s="20">
        <f>Accounts!B13</f>
        <v>0</v>
      </c>
      <c r="B13" s="66"/>
      <c r="C13" s="69"/>
      <c r="D13" s="69"/>
      <c r="E13" s="37">
        <f>IF(Accounts!E13&lt;0,Accounts!E13*-1,0)</f>
        <v>0</v>
      </c>
      <c r="F13" s="37">
        <f>IF(Accounts!E13&gt;0,Accounts!E13,0)</f>
        <v>0</v>
      </c>
      <c r="G13" s="54"/>
      <c r="H13" s="54"/>
      <c r="I13" s="39">
        <f t="shared" si="4"/>
        <v>0</v>
      </c>
      <c r="J13" s="36">
        <f t="shared" si="5"/>
        <v>0</v>
      </c>
      <c r="L13" s="17"/>
    </row>
    <row r="14" spans="1:12" x14ac:dyDescent="0.2">
      <c r="A14" s="20">
        <f>Accounts!B14</f>
        <v>0</v>
      </c>
      <c r="B14" s="66"/>
      <c r="C14" s="69"/>
      <c r="D14" s="69"/>
      <c r="E14" s="37">
        <f>IF(Accounts!E14&lt;0,Accounts!E14*-1,0)</f>
        <v>0</v>
      </c>
      <c r="F14" s="37">
        <f>IF(Accounts!E14&gt;0,Accounts!E14,0)</f>
        <v>0</v>
      </c>
      <c r="G14" s="54"/>
      <c r="H14" s="54"/>
      <c r="I14" s="39">
        <f t="shared" si="4"/>
        <v>0</v>
      </c>
      <c r="J14" s="36">
        <f t="shared" si="5"/>
        <v>0</v>
      </c>
      <c r="L14" s="17"/>
    </row>
    <row r="15" spans="1:12" x14ac:dyDescent="0.2">
      <c r="A15" s="26" t="s">
        <v>71</v>
      </c>
      <c r="B15" s="41"/>
      <c r="C15" s="40">
        <f>SUM(C16:C20)</f>
        <v>0</v>
      </c>
      <c r="D15" s="40">
        <f t="shared" ref="D15:F15" si="6">SUM(D16:D20)</f>
        <v>0</v>
      </c>
      <c r="E15" s="40">
        <f t="shared" si="6"/>
        <v>0</v>
      </c>
      <c r="F15" s="40">
        <f t="shared" si="6"/>
        <v>0</v>
      </c>
      <c r="G15" s="56"/>
      <c r="H15" s="56"/>
      <c r="I15" s="40">
        <f t="shared" ref="I15:J15" si="7">SUM(I16:I20)</f>
        <v>0</v>
      </c>
      <c r="J15" s="40">
        <f t="shared" si="7"/>
        <v>0</v>
      </c>
    </row>
    <row r="16" spans="1:12" x14ac:dyDescent="0.2">
      <c r="A16" s="32">
        <f>Accounts!B17</f>
        <v>0</v>
      </c>
      <c r="B16" s="68"/>
      <c r="C16" s="69"/>
      <c r="D16" s="69"/>
      <c r="E16" s="37">
        <f>IF(Accounts!E17&lt;0,Accounts!E17*-1,0)</f>
        <v>0</v>
      </c>
      <c r="F16" s="37">
        <f>IF(Accounts!E17&gt;0,Accounts!E17,0)</f>
        <v>0</v>
      </c>
      <c r="G16" s="57"/>
      <c r="H16" s="57"/>
      <c r="I16" s="39">
        <f>IF(G16="SL",(C16-F16)*H16,(D16-F16)*H16)</f>
        <v>0</v>
      </c>
      <c r="J16" s="36">
        <f>D16+E16-I16-F16</f>
        <v>0</v>
      </c>
    </row>
    <row r="17" spans="1:10" x14ac:dyDescent="0.2">
      <c r="A17" s="32">
        <f>Accounts!B18</f>
        <v>0</v>
      </c>
      <c r="B17" s="71"/>
      <c r="C17" s="67"/>
      <c r="D17" s="72"/>
      <c r="E17" s="37">
        <f>IF(Accounts!E18&lt;0,Accounts!E18*-1,0)</f>
        <v>0</v>
      </c>
      <c r="F17" s="37">
        <f>IF(Accounts!E18&gt;0,Accounts!E18,0)</f>
        <v>0</v>
      </c>
      <c r="G17" s="58"/>
      <c r="H17" s="59"/>
      <c r="I17" s="39">
        <f t="shared" ref="I17:I20" si="8">IF(G17="SL",(C17-F17)*H17,(D17-F17)*H17)</f>
        <v>0</v>
      </c>
      <c r="J17" s="36">
        <f t="shared" ref="J17:J20" si="9">D17+E17-I17-F17</f>
        <v>0</v>
      </c>
    </row>
    <row r="18" spans="1:10" x14ac:dyDescent="0.2">
      <c r="A18" s="32">
        <f>Accounts!B19</f>
        <v>0</v>
      </c>
      <c r="B18" s="71"/>
      <c r="C18" s="72"/>
      <c r="D18" s="72"/>
      <c r="E18" s="37">
        <f>IF(Accounts!E19&lt;0,Accounts!E19*-1,0)</f>
        <v>0</v>
      </c>
      <c r="F18" s="37">
        <f>IF(Accounts!E19&gt;0,Accounts!E19,0)</f>
        <v>0</v>
      </c>
      <c r="G18" s="58"/>
      <c r="H18" s="59"/>
      <c r="I18" s="39">
        <f t="shared" si="8"/>
        <v>0</v>
      </c>
      <c r="J18" s="36">
        <f t="shared" si="9"/>
        <v>0</v>
      </c>
    </row>
    <row r="19" spans="1:10" x14ac:dyDescent="0.2">
      <c r="A19" s="32">
        <f>Accounts!B20</f>
        <v>0</v>
      </c>
      <c r="B19" s="68"/>
      <c r="C19" s="72"/>
      <c r="D19" s="72"/>
      <c r="E19" s="37">
        <f>IF(Accounts!E20&lt;0,Accounts!E20*-1,0)</f>
        <v>0</v>
      </c>
      <c r="F19" s="37">
        <f>IF(Accounts!E20&gt;0,Accounts!E20,0)</f>
        <v>0</v>
      </c>
      <c r="G19" s="60"/>
      <c r="H19" s="60"/>
      <c r="I19" s="39">
        <f t="shared" si="8"/>
        <v>0</v>
      </c>
      <c r="J19" s="36">
        <f t="shared" si="9"/>
        <v>0</v>
      </c>
    </row>
    <row r="20" spans="1:10" x14ac:dyDescent="0.2">
      <c r="A20" s="32">
        <f>Accounts!B21</f>
        <v>0</v>
      </c>
      <c r="B20" s="71"/>
      <c r="C20" s="72"/>
      <c r="D20" s="72"/>
      <c r="E20" s="37">
        <f>IF(Accounts!E21&lt;0,Accounts!E21*-1,0)</f>
        <v>0</v>
      </c>
      <c r="F20" s="37">
        <f>IF(Accounts!E21&gt;0,Accounts!E21,0)</f>
        <v>0</v>
      </c>
      <c r="G20" s="60"/>
      <c r="H20" s="60"/>
      <c r="I20" s="39">
        <f t="shared" si="8"/>
        <v>0</v>
      </c>
      <c r="J20" s="36">
        <f t="shared" si="9"/>
        <v>0</v>
      </c>
    </row>
    <row r="21" spans="1:10" x14ac:dyDescent="0.2">
      <c r="A21" s="26" t="s">
        <v>70</v>
      </c>
      <c r="B21" s="33"/>
      <c r="C21" s="40">
        <f>SUM(C22:C24)</f>
        <v>0</v>
      </c>
      <c r="D21" s="40">
        <f t="shared" ref="D21:F21" si="10">SUM(D22:D24)</f>
        <v>0</v>
      </c>
      <c r="E21" s="40">
        <f t="shared" si="10"/>
        <v>0</v>
      </c>
      <c r="F21" s="40">
        <f t="shared" si="10"/>
        <v>0</v>
      </c>
      <c r="G21" s="53"/>
      <c r="H21" s="53"/>
      <c r="I21" s="40">
        <f t="shared" ref="I21:J21" si="11">SUM(I22:I24)</f>
        <v>0</v>
      </c>
      <c r="J21" s="40">
        <f t="shared" si="11"/>
        <v>0</v>
      </c>
    </row>
    <row r="22" spans="1:10" x14ac:dyDescent="0.2">
      <c r="A22" s="20">
        <f>Accounts!B23</f>
        <v>0</v>
      </c>
      <c r="B22" s="66"/>
      <c r="C22" s="69"/>
      <c r="D22" s="69"/>
      <c r="E22" s="37">
        <f>IF(Accounts!E23&lt;0,Accounts!E23*-1,0)</f>
        <v>0</v>
      </c>
      <c r="F22" s="37">
        <f>IF(Accounts!E23&gt;0,Accounts!E23,0)</f>
        <v>0</v>
      </c>
      <c r="G22" s="57"/>
      <c r="H22" s="55"/>
      <c r="I22" s="39">
        <f>IF(G22="SL",(C22-F22)*H22,(D22-F22)*H22)</f>
        <v>0</v>
      </c>
      <c r="J22" s="36">
        <f>D22+E22-I22-F22</f>
        <v>0</v>
      </c>
    </row>
    <row r="23" spans="1:10" x14ac:dyDescent="0.2">
      <c r="A23" s="20">
        <f>Accounts!B24</f>
        <v>0</v>
      </c>
      <c r="B23" s="71"/>
      <c r="C23" s="72"/>
      <c r="D23" s="72"/>
      <c r="E23" s="37">
        <f>IF(Accounts!E24&lt;0,Accounts!E24*-1,0)</f>
        <v>0</v>
      </c>
      <c r="F23" s="37">
        <f>IF(Accounts!E24&gt;0,Accounts!E24,0)</f>
        <v>0</v>
      </c>
      <c r="G23" s="61"/>
      <c r="H23" s="61"/>
      <c r="I23" s="39">
        <f t="shared" ref="I23:I24" si="12">IF(G23="SL",(C23-F23)*H23,(D23-F23)*H23)</f>
        <v>0</v>
      </c>
      <c r="J23" s="36">
        <f t="shared" ref="J23:J24" si="13">D23+E23-I23-F23</f>
        <v>0</v>
      </c>
    </row>
    <row r="24" spans="1:10" x14ac:dyDescent="0.2">
      <c r="A24" s="20">
        <f>Accounts!B25</f>
        <v>0</v>
      </c>
      <c r="B24" s="68"/>
      <c r="C24" s="69"/>
      <c r="D24" s="69"/>
      <c r="E24" s="37">
        <f>IF(Accounts!E25&lt;0,Accounts!E25*-1,0)</f>
        <v>0</v>
      </c>
      <c r="F24" s="37">
        <f>IF(Accounts!E25&gt;0,Accounts!E25,0)</f>
        <v>0</v>
      </c>
      <c r="G24" s="57"/>
      <c r="H24" s="57"/>
      <c r="I24" s="39">
        <f t="shared" si="12"/>
        <v>0</v>
      </c>
      <c r="J24" s="36">
        <f t="shared" si="13"/>
        <v>0</v>
      </c>
    </row>
    <row r="25" spans="1:10" x14ac:dyDescent="0.2">
      <c r="A25" s="26" t="s">
        <v>72</v>
      </c>
      <c r="B25" s="26"/>
      <c r="C25" s="40">
        <f>SUM(C26:C32)</f>
        <v>0</v>
      </c>
      <c r="D25" s="40">
        <f t="shared" ref="D25:F25" si="14">SUM(D26:D32)</f>
        <v>0</v>
      </c>
      <c r="E25" s="40">
        <f t="shared" si="14"/>
        <v>0</v>
      </c>
      <c r="F25" s="40">
        <f t="shared" si="14"/>
        <v>0</v>
      </c>
      <c r="G25" s="62"/>
      <c r="H25" s="62"/>
      <c r="I25" s="40">
        <f t="shared" ref="I25" si="15">SUM(I26:I32)</f>
        <v>0</v>
      </c>
      <c r="J25" s="40">
        <f>SUM(J26:J32)</f>
        <v>0</v>
      </c>
    </row>
    <row r="26" spans="1:10" x14ac:dyDescent="0.2">
      <c r="A26" s="20">
        <f>Accounts!B27</f>
        <v>0</v>
      </c>
      <c r="B26" s="68"/>
      <c r="C26" s="73"/>
      <c r="D26" s="73"/>
      <c r="E26" s="37">
        <f>IF(Accounts!E27&lt;0,Accounts!E27*-1,0)</f>
        <v>0</v>
      </c>
      <c r="F26" s="37">
        <f>IF(Accounts!E27&gt;0,Accounts!E27,0)</f>
        <v>0</v>
      </c>
      <c r="G26" s="63"/>
      <c r="H26" s="63"/>
      <c r="I26" s="39">
        <f>IF(G26="SL",(C26-F26)*H26,(D26-F26)*H26)</f>
        <v>0</v>
      </c>
      <c r="J26" s="36">
        <f>D26+E26-I26-F26</f>
        <v>0</v>
      </c>
    </row>
    <row r="27" spans="1:10" x14ac:dyDescent="0.2">
      <c r="A27" s="20">
        <f>Accounts!B28</f>
        <v>0</v>
      </c>
      <c r="B27" s="68"/>
      <c r="C27" s="69"/>
      <c r="D27" s="69"/>
      <c r="E27" s="37">
        <f>IF(Accounts!E28&lt;0,Accounts!E28*-1,0)</f>
        <v>0</v>
      </c>
      <c r="F27" s="37">
        <f>IF(Accounts!E28&gt;0,Accounts!E28,0)</f>
        <v>0</v>
      </c>
      <c r="G27" s="54"/>
      <c r="H27" s="54"/>
      <c r="I27" s="39">
        <f t="shared" ref="I27:I32" si="16">IF(G27="SL",(C27-F27)*H27,(D27-F27)*H27)</f>
        <v>0</v>
      </c>
      <c r="J27" s="36">
        <f t="shared" ref="J27:J32" si="17">D27+E27-I27-F27</f>
        <v>0</v>
      </c>
    </row>
    <row r="28" spans="1:10" x14ac:dyDescent="0.2">
      <c r="A28" s="20">
        <f>Accounts!B29</f>
        <v>0</v>
      </c>
      <c r="B28" s="68"/>
      <c r="C28" s="70"/>
      <c r="D28" s="70"/>
      <c r="E28" s="37">
        <f>IF(Accounts!E29&lt;0,Accounts!E29*-1,0)</f>
        <v>0</v>
      </c>
      <c r="F28" s="37">
        <f>IF(Accounts!E29&gt;0,Accounts!E29,0)</f>
        <v>0</v>
      </c>
      <c r="G28" s="57"/>
      <c r="H28" s="55"/>
      <c r="I28" s="39">
        <f t="shared" si="16"/>
        <v>0</v>
      </c>
      <c r="J28" s="36">
        <f t="shared" si="17"/>
        <v>0</v>
      </c>
    </row>
    <row r="29" spans="1:10" x14ac:dyDescent="0.2">
      <c r="A29" s="20">
        <f>Accounts!B30</f>
        <v>0</v>
      </c>
      <c r="B29" s="68"/>
      <c r="C29" s="72"/>
      <c r="D29" s="72"/>
      <c r="E29" s="37">
        <f>IF(Accounts!E30&lt;0,Accounts!E30*-1,0)</f>
        <v>0</v>
      </c>
      <c r="F29" s="37">
        <f>IF(Accounts!E30&gt;0,Accounts!E30,0)</f>
        <v>0</v>
      </c>
      <c r="G29" s="61"/>
      <c r="H29" s="61"/>
      <c r="I29" s="39">
        <f t="shared" si="16"/>
        <v>0</v>
      </c>
      <c r="J29" s="36">
        <f t="shared" si="17"/>
        <v>0</v>
      </c>
    </row>
    <row r="30" spans="1:10" x14ac:dyDescent="0.2">
      <c r="A30" s="20">
        <f>Accounts!B31</f>
        <v>0</v>
      </c>
      <c r="B30" s="68"/>
      <c r="C30" s="69"/>
      <c r="D30" s="69"/>
      <c r="E30" s="37">
        <f>IF(Accounts!E31&lt;0,Accounts!E31*-1,0)</f>
        <v>0</v>
      </c>
      <c r="F30" s="37">
        <f>IF(Accounts!E31&gt;0,Accounts!E31,0)</f>
        <v>0</v>
      </c>
      <c r="G30" s="57"/>
      <c r="H30" s="57"/>
      <c r="I30" s="39">
        <f t="shared" si="16"/>
        <v>0</v>
      </c>
      <c r="J30" s="36">
        <f t="shared" si="17"/>
        <v>0</v>
      </c>
    </row>
    <row r="31" spans="1:10" x14ac:dyDescent="0.2">
      <c r="A31" s="20">
        <f>Accounts!B32</f>
        <v>0</v>
      </c>
      <c r="B31" s="68"/>
      <c r="C31" s="69"/>
      <c r="D31" s="69"/>
      <c r="E31" s="37">
        <f>IF(Accounts!E32&lt;0,Accounts!E32*-1,0)</f>
        <v>0</v>
      </c>
      <c r="F31" s="37">
        <f>IF(Accounts!E32&gt;0,Accounts!E32,0)</f>
        <v>0</v>
      </c>
      <c r="G31" s="57"/>
      <c r="H31" s="57"/>
      <c r="I31" s="39">
        <f t="shared" si="16"/>
        <v>0</v>
      </c>
      <c r="J31" s="36">
        <f t="shared" si="17"/>
        <v>0</v>
      </c>
    </row>
    <row r="32" spans="1:10" x14ac:dyDescent="0.2">
      <c r="A32" s="27"/>
      <c r="B32" s="68"/>
      <c r="C32" s="69"/>
      <c r="D32" s="69"/>
      <c r="E32" s="37">
        <f>IF(Accounts!E33&lt;0,Accounts!E33*-1,0)</f>
        <v>0</v>
      </c>
      <c r="F32" s="37">
        <f>IF(Accounts!E33&gt;0,Accounts!E33,0)</f>
        <v>0</v>
      </c>
      <c r="G32" s="57"/>
      <c r="H32" s="57"/>
      <c r="I32" s="39">
        <f t="shared" si="16"/>
        <v>0</v>
      </c>
      <c r="J32" s="36">
        <f t="shared" si="17"/>
        <v>0</v>
      </c>
    </row>
    <row r="33" spans="1:10" x14ac:dyDescent="0.2">
      <c r="A33" s="28" t="s">
        <v>58</v>
      </c>
      <c r="B33" s="29"/>
      <c r="C33" s="38">
        <f>C4+C7+C15+C21+C25</f>
        <v>0</v>
      </c>
      <c r="D33" s="38">
        <f t="shared" ref="D33:F33" si="18">D4+D7+D15+D21+D25</f>
        <v>0</v>
      </c>
      <c r="E33" s="38">
        <f t="shared" si="18"/>
        <v>0</v>
      </c>
      <c r="F33" s="38">
        <f t="shared" si="18"/>
        <v>0</v>
      </c>
      <c r="G33" s="64"/>
      <c r="H33" s="64"/>
      <c r="I33" s="38">
        <f t="shared" ref="I33:J33" si="19">I4+I7+I15+I21+I25</f>
        <v>0</v>
      </c>
      <c r="J33" s="38">
        <f t="shared" si="19"/>
        <v>0</v>
      </c>
    </row>
    <row r="40" spans="1:10" x14ac:dyDescent="0.2">
      <c r="A40" s="19"/>
      <c r="G40" s="65"/>
      <c r="H40" s="65"/>
      <c r="J40" s="18"/>
    </row>
    <row r="41" spans="1:10" x14ac:dyDescent="0.2">
      <c r="A41" s="19"/>
    </row>
    <row r="42" spans="1:10" x14ac:dyDescent="0.2">
      <c r="A42" s="19"/>
      <c r="J42" s="17"/>
    </row>
    <row r="43" spans="1:10" x14ac:dyDescent="0.2">
      <c r="A43" s="19"/>
    </row>
    <row r="44" spans="1:10" x14ac:dyDescent="0.2">
      <c r="A44" s="19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75"/>
  <sheetViews>
    <sheetView workbookViewId="0">
      <selection activeCell="E32" sqref="E32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5" ht="15.75" x14ac:dyDescent="0.25">
      <c r="A1" s="44" t="s">
        <v>26</v>
      </c>
    </row>
    <row r="4" spans="1:5" x14ac:dyDescent="0.2">
      <c r="A4" s="45" t="s">
        <v>0</v>
      </c>
      <c r="B4" s="45" t="s">
        <v>21</v>
      </c>
      <c r="C4" s="1" t="s">
        <v>1</v>
      </c>
      <c r="D4" s="46" t="s">
        <v>27</v>
      </c>
      <c r="E4" s="46" t="s">
        <v>28</v>
      </c>
    </row>
    <row r="5" spans="1:5" x14ac:dyDescent="0.2">
      <c r="A5" s="43"/>
      <c r="C5" t="e">
        <f>LOOKUP(B5,Accounts!A:A,Accounts!B:B)</f>
        <v>#N/A</v>
      </c>
      <c r="D5" s="51"/>
    </row>
    <row r="6" spans="1:5" x14ac:dyDescent="0.2">
      <c r="A6" s="43"/>
      <c r="C6" t="e">
        <f>LOOKUP(B6,Accounts!A:A,Accounts!B:B)</f>
        <v>#N/A</v>
      </c>
    </row>
    <row r="7" spans="1:5" x14ac:dyDescent="0.2">
      <c r="A7" s="43"/>
      <c r="C7" t="e">
        <f>LOOKUP(B7,Accounts!A:A,Accounts!B:B)</f>
        <v>#N/A</v>
      </c>
    </row>
    <row r="8" spans="1:5" x14ac:dyDescent="0.2">
      <c r="C8" t="e">
        <f>LOOKUP(B8,Accounts!A:A,Accounts!B:B)</f>
        <v>#N/A</v>
      </c>
    </row>
    <row r="9" spans="1:5" x14ac:dyDescent="0.2">
      <c r="A9" s="43"/>
      <c r="C9" t="e">
        <f>LOOKUP(B9,Accounts!A:A,Accounts!B:B)</f>
        <v>#N/A</v>
      </c>
    </row>
    <row r="10" spans="1:5" x14ac:dyDescent="0.2">
      <c r="C10" t="e">
        <f>LOOKUP(B10,Accounts!A:A,Accounts!B:B)</f>
        <v>#N/A</v>
      </c>
    </row>
    <row r="11" spans="1:5" x14ac:dyDescent="0.2">
      <c r="A11" s="43"/>
      <c r="C11" t="e">
        <f>LOOKUP(B11,Accounts!A:A,Accounts!B:B)</f>
        <v>#N/A</v>
      </c>
    </row>
    <row r="12" spans="1:5" x14ac:dyDescent="0.2">
      <c r="C12" t="e">
        <f>LOOKUP(B12,Accounts!A:A,Accounts!B:B)</f>
        <v>#N/A</v>
      </c>
    </row>
    <row r="13" spans="1:5" x14ac:dyDescent="0.2">
      <c r="C13" t="e">
        <f>LOOKUP(B13,Accounts!A:A,Accounts!B:B)</f>
        <v>#N/A</v>
      </c>
    </row>
    <row r="14" spans="1:5" x14ac:dyDescent="0.2">
      <c r="A14" s="43"/>
      <c r="C14" t="e">
        <f>LOOKUP(B14,Accounts!A:A,Accounts!B:B)</f>
        <v>#N/A</v>
      </c>
    </row>
    <row r="15" spans="1:5" x14ac:dyDescent="0.2">
      <c r="C15" t="e">
        <f>LOOKUP(B15,Accounts!A:A,Accounts!B:B)</f>
        <v>#N/A</v>
      </c>
    </row>
    <row r="16" spans="1:5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3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3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3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3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3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3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3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3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3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3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3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3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3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3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3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Transactions</vt:lpstr>
      <vt:lpstr>Accounts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2012-08-24T02:20:56Z</dcterms:modified>
</cp:coreProperties>
</file>